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70910 仔マウス3CS方法論 投稿用\"/>
    </mc:Choice>
  </mc:AlternateContent>
  <bookViews>
    <workbookView xWindow="120" yWindow="30" windowWidth="18315" windowHeight="11760" firstSheet="6" activeTab="13" xr2:uid="{00000000-000D-0000-FFFF-FFFF00000000}"/>
  </bookViews>
  <sheets>
    <sheet name="premature %" sheetId="14" r:id="rId1"/>
    <sheet name="accuracy" sheetId="7" r:id="rId2"/>
    <sheet name="trial" sheetId="2" r:id="rId3"/>
    <sheet name="omission %" sheetId="16" r:id="rId4"/>
    <sheet name="pers %" sheetId="17" r:id="rId5"/>
    <sheet name="correct latecy" sheetId="8" r:id="rId6"/>
    <sheet name="reward latency" sheetId="9" r:id="rId7"/>
    <sheet name="correct" sheetId="4" r:id="rId8"/>
    <sheet name="time-out %" sheetId="15" r:id="rId9"/>
    <sheet name="time-out" sheetId="10" r:id="rId10"/>
    <sheet name="premature" sheetId="3" r:id="rId11"/>
    <sheet name="incorrect" sheetId="5" r:id="rId12"/>
    <sheet name="omission" sheetId="11" r:id="rId13"/>
    <sheet name="pers" sheetId="12" r:id="rId14"/>
  </sheets>
  <calcPr calcId="171027"/>
</workbook>
</file>

<file path=xl/calcChain.xml><?xml version="1.0" encoding="utf-8"?>
<calcChain xmlns="http://schemas.openxmlformats.org/spreadsheetml/2006/main">
  <c r="C18" i="10" l="1"/>
  <c r="D4" i="17" l="1"/>
  <c r="D5" i="17"/>
  <c r="D6" i="17"/>
  <c r="D7" i="17"/>
  <c r="D20" i="17" s="1"/>
  <c r="D8" i="17"/>
  <c r="D9" i="17"/>
  <c r="D10" i="17"/>
  <c r="D11" i="17"/>
  <c r="D12" i="17"/>
  <c r="D13" i="17"/>
  <c r="D14" i="17"/>
  <c r="D15" i="17"/>
  <c r="C5" i="17"/>
  <c r="C6" i="17"/>
  <c r="C7" i="17"/>
  <c r="C8" i="17"/>
  <c r="C9" i="17"/>
  <c r="C10" i="17"/>
  <c r="C11" i="17"/>
  <c r="C12" i="17"/>
  <c r="C13" i="17"/>
  <c r="C14" i="17"/>
  <c r="C15" i="17"/>
  <c r="C4" i="17"/>
  <c r="C20" i="17"/>
  <c r="C19" i="17"/>
  <c r="D18" i="17"/>
  <c r="C18" i="17"/>
  <c r="D4" i="16"/>
  <c r="D5" i="16"/>
  <c r="D6" i="16"/>
  <c r="D7" i="16"/>
  <c r="D8" i="16"/>
  <c r="D9" i="16"/>
  <c r="D10" i="16"/>
  <c r="D11" i="16"/>
  <c r="D12" i="16"/>
  <c r="D13" i="16"/>
  <c r="D14" i="16"/>
  <c r="D15" i="16"/>
  <c r="C5" i="16"/>
  <c r="C6" i="16"/>
  <c r="C7" i="16"/>
  <c r="C8" i="16"/>
  <c r="C9" i="16"/>
  <c r="C10" i="16"/>
  <c r="C11" i="16"/>
  <c r="C12" i="16"/>
  <c r="C13" i="16"/>
  <c r="C14" i="16"/>
  <c r="C15" i="16"/>
  <c r="C4" i="16"/>
  <c r="D19" i="16"/>
  <c r="D20" i="16"/>
  <c r="D4" i="15"/>
  <c r="D5" i="15"/>
  <c r="D6" i="15"/>
  <c r="D7" i="15"/>
  <c r="D20" i="15" s="1"/>
  <c r="D8" i="15"/>
  <c r="D9" i="15"/>
  <c r="D10" i="15"/>
  <c r="D11" i="15"/>
  <c r="D12" i="15"/>
  <c r="D13" i="15"/>
  <c r="D14" i="15"/>
  <c r="D15" i="15"/>
  <c r="C5" i="15"/>
  <c r="C6" i="15"/>
  <c r="C7" i="15"/>
  <c r="C8" i="15"/>
  <c r="C9" i="15"/>
  <c r="C10" i="15"/>
  <c r="C11" i="15"/>
  <c r="C12" i="15"/>
  <c r="C13" i="15"/>
  <c r="C14" i="15"/>
  <c r="C15" i="15"/>
  <c r="C4" i="15"/>
  <c r="D4" i="14"/>
  <c r="D5" i="14"/>
  <c r="D6" i="14"/>
  <c r="D7" i="14"/>
  <c r="D8" i="14"/>
  <c r="D9" i="14"/>
  <c r="D10" i="14"/>
  <c r="D11" i="14"/>
  <c r="D12" i="14"/>
  <c r="D13" i="14"/>
  <c r="D14" i="14"/>
  <c r="D15" i="14"/>
  <c r="C5" i="14"/>
  <c r="C6" i="14"/>
  <c r="C7" i="14"/>
  <c r="C8" i="14"/>
  <c r="C9" i="14"/>
  <c r="C10" i="14"/>
  <c r="C11" i="14"/>
  <c r="C12" i="14"/>
  <c r="C13" i="14"/>
  <c r="C14" i="14"/>
  <c r="C15" i="14"/>
  <c r="C4" i="14"/>
  <c r="D20" i="14"/>
  <c r="D19" i="14"/>
  <c r="C19" i="14"/>
  <c r="D18" i="14"/>
  <c r="D19" i="17" l="1"/>
  <c r="C18" i="16"/>
  <c r="C20" i="16"/>
  <c r="D18" i="16"/>
  <c r="C19" i="16"/>
  <c r="D18" i="15"/>
  <c r="D19" i="15"/>
  <c r="C18" i="15"/>
  <c r="C19" i="15"/>
  <c r="C20" i="15"/>
  <c r="C20" i="14"/>
  <c r="C18" i="14"/>
  <c r="D20" i="12"/>
  <c r="C18" i="12"/>
  <c r="D4" i="11"/>
  <c r="D5" i="11"/>
  <c r="D6" i="11"/>
  <c r="D7" i="11"/>
  <c r="D20" i="11" s="1"/>
  <c r="D8" i="11"/>
  <c r="D9" i="11"/>
  <c r="D10" i="11"/>
  <c r="D11" i="11"/>
  <c r="D12" i="11"/>
  <c r="D13" i="11"/>
  <c r="D14" i="11"/>
  <c r="D15" i="11"/>
  <c r="C5" i="11"/>
  <c r="C6" i="11"/>
  <c r="C7" i="11"/>
  <c r="C8" i="11"/>
  <c r="C9" i="11"/>
  <c r="C10" i="11"/>
  <c r="C11" i="11"/>
  <c r="C12" i="11"/>
  <c r="C13" i="11"/>
  <c r="C14" i="11"/>
  <c r="C15" i="11"/>
  <c r="C4" i="11"/>
  <c r="C19" i="11" s="1"/>
  <c r="C20" i="12" l="1"/>
  <c r="D18" i="12"/>
  <c r="C19" i="12"/>
  <c r="D19" i="12"/>
  <c r="D18" i="11"/>
  <c r="D19" i="11"/>
  <c r="C18" i="11"/>
  <c r="C20" i="11"/>
  <c r="D20" i="10"/>
  <c r="C20" i="10"/>
  <c r="D19" i="10"/>
  <c r="C19" i="10"/>
  <c r="D18" i="10"/>
  <c r="C5" i="7" l="1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8" i="2"/>
  <c r="C4" i="7" l="1"/>
  <c r="D4" i="7"/>
  <c r="D20" i="9" l="1"/>
  <c r="C20" i="9"/>
  <c r="D19" i="9"/>
  <c r="C19" i="9"/>
  <c r="D18" i="9"/>
  <c r="C18" i="9"/>
  <c r="D20" i="8"/>
  <c r="C20" i="8"/>
  <c r="D19" i="8"/>
  <c r="C19" i="8"/>
  <c r="D18" i="8"/>
  <c r="C18" i="8"/>
  <c r="D20" i="7"/>
  <c r="C20" i="7"/>
  <c r="D19" i="7"/>
  <c r="C19" i="7"/>
  <c r="D18" i="7"/>
  <c r="C18" i="7"/>
  <c r="D20" i="4"/>
  <c r="C20" i="4"/>
  <c r="D19" i="4"/>
  <c r="C19" i="4"/>
  <c r="D18" i="4"/>
  <c r="C18" i="4"/>
  <c r="D20" i="5"/>
  <c r="C20" i="5"/>
  <c r="D19" i="5"/>
  <c r="C19" i="5"/>
  <c r="D18" i="5"/>
  <c r="C18" i="5"/>
  <c r="D20" i="2"/>
  <c r="C20" i="2"/>
  <c r="D19" i="2"/>
  <c r="C19" i="2"/>
  <c r="D18" i="2"/>
  <c r="D20" i="3"/>
  <c r="C20" i="3"/>
  <c r="D19" i="3"/>
  <c r="C19" i="3"/>
  <c r="D18" i="3"/>
  <c r="C18" i="3"/>
</calcChain>
</file>

<file path=xl/sharedStrings.xml><?xml version="1.0" encoding="utf-8"?>
<sst xmlns="http://schemas.openxmlformats.org/spreadsheetml/2006/main" count="448" uniqueCount="49">
  <si>
    <t>order</t>
    <phoneticPr fontId="1"/>
  </si>
  <si>
    <t>SB242084</t>
  </si>
  <si>
    <t>vehicle</t>
    <phoneticPr fontId="1"/>
  </si>
  <si>
    <t>trial</t>
    <phoneticPr fontId="1"/>
  </si>
  <si>
    <t>SM-73</t>
    <phoneticPr fontId="1"/>
  </si>
  <si>
    <t>SM-74</t>
  </si>
  <si>
    <t>SM-75</t>
  </si>
  <si>
    <t>SM-76</t>
  </si>
  <si>
    <t>SM-77</t>
  </si>
  <si>
    <t>SM-78</t>
  </si>
  <si>
    <t>SM-79</t>
  </si>
  <si>
    <t>SM-80</t>
  </si>
  <si>
    <t>SM-85</t>
    <phoneticPr fontId="1"/>
  </si>
  <si>
    <t>SM-86</t>
  </si>
  <si>
    <t>SM-87</t>
  </si>
  <si>
    <t>SM-88</t>
  </si>
  <si>
    <t>SB-</t>
    <phoneticPr fontId="1"/>
  </si>
  <si>
    <t>veh.-</t>
    <phoneticPr fontId="1"/>
  </si>
  <si>
    <t>SD</t>
    <phoneticPr fontId="1"/>
  </si>
  <si>
    <t>SEM</t>
    <phoneticPr fontId="1"/>
  </si>
  <si>
    <t>accuracy</t>
    <phoneticPr fontId="1"/>
  </si>
  <si>
    <t>correct latency</t>
    <phoneticPr fontId="1"/>
  </si>
  <si>
    <t>SB-</t>
  </si>
  <si>
    <t>veh.-</t>
  </si>
  <si>
    <t>SB-</t>
    <phoneticPr fontId="1"/>
  </si>
  <si>
    <t>veh.-</t>
    <phoneticPr fontId="1"/>
  </si>
  <si>
    <t>veh.-</t>
    <phoneticPr fontId="1"/>
  </si>
  <si>
    <t>SB-</t>
    <phoneticPr fontId="1"/>
  </si>
  <si>
    <t>veh.-</t>
    <phoneticPr fontId="1"/>
  </si>
  <si>
    <t>SB-</t>
    <phoneticPr fontId="1"/>
  </si>
  <si>
    <t>veh.-</t>
    <phoneticPr fontId="1"/>
  </si>
  <si>
    <t>SB-</t>
    <phoneticPr fontId="1"/>
  </si>
  <si>
    <t>perseverative response %</t>
    <phoneticPr fontId="1"/>
  </si>
  <si>
    <t>ID</t>
    <phoneticPr fontId="1"/>
  </si>
  <si>
    <t>omission %</t>
    <phoneticPr fontId="1"/>
  </si>
  <si>
    <t>ID</t>
    <phoneticPr fontId="1"/>
  </si>
  <si>
    <t>time out %</t>
    <phoneticPr fontId="1"/>
  </si>
  <si>
    <t>premature %</t>
    <phoneticPr fontId="1"/>
  </si>
  <si>
    <t>premature (count)</t>
    <phoneticPr fontId="1"/>
  </si>
  <si>
    <t>ID</t>
    <phoneticPr fontId="1"/>
  </si>
  <si>
    <t>ID</t>
    <phoneticPr fontId="1"/>
  </si>
  <si>
    <t>reward latency</t>
    <phoneticPr fontId="1"/>
  </si>
  <si>
    <t>mean</t>
    <phoneticPr fontId="1"/>
  </si>
  <si>
    <t>mean</t>
    <phoneticPr fontId="1"/>
  </si>
  <si>
    <t>the number of responses during time-out period (count)</t>
    <phoneticPr fontId="1"/>
  </si>
  <si>
    <t>inorrect (count)</t>
    <phoneticPr fontId="1"/>
  </si>
  <si>
    <t>correct (count)</t>
    <phoneticPr fontId="1"/>
  </si>
  <si>
    <t>omission (count)</t>
    <phoneticPr fontId="1"/>
  </si>
  <si>
    <t>perseverative response (count)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</si>
</sst>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zoomScale="70" zoomScaleNormal="70" workbookViewId="0">
      <selection activeCell="A21" sqref="A21:G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37</v>
      </c>
    </row>
    <row r="3" spans="1:4" x14ac:dyDescent="0.25">
      <c r="A3" t="s">
        <v>33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 s="2">
        <f>(premature!C4/(premature!C4+correct!C4+incorrect!C4))*100</f>
        <v>5.8823529411764701</v>
      </c>
      <c r="D4" s="2">
        <f>(premature!D4/(premature!D4+correct!D4+incorrect!D4))*100</f>
        <v>29.508196721311474</v>
      </c>
    </row>
    <row r="5" spans="1:4" x14ac:dyDescent="0.25">
      <c r="A5" t="s">
        <v>5</v>
      </c>
      <c r="B5" t="s">
        <v>16</v>
      </c>
      <c r="C5" s="2">
        <f>(premature!C5/(premature!C5+correct!C5+incorrect!C5))*100</f>
        <v>4.2857142857142856</v>
      </c>
      <c r="D5" s="2">
        <f>(premature!D5/(premature!D5+correct!D5+incorrect!D5))*100</f>
        <v>12.048192771084338</v>
      </c>
    </row>
    <row r="6" spans="1:4" x14ac:dyDescent="0.25">
      <c r="A6" t="s">
        <v>6</v>
      </c>
      <c r="B6" t="s">
        <v>17</v>
      </c>
      <c r="C6" s="2">
        <f>(premature!C6/(premature!C6+correct!C6+incorrect!C6))*100</f>
        <v>21.568627450980394</v>
      </c>
      <c r="D6" s="2">
        <f>(premature!D6/(premature!D6+correct!D6+incorrect!D6))*100</f>
        <v>42.748091603053432</v>
      </c>
    </row>
    <row r="7" spans="1:4" x14ac:dyDescent="0.25">
      <c r="A7" t="s">
        <v>7</v>
      </c>
      <c r="B7" t="s">
        <v>17</v>
      </c>
      <c r="C7" s="2">
        <f>(premature!C7/(premature!C7+correct!C7+incorrect!C7))*100</f>
        <v>1.8867924528301887</v>
      </c>
      <c r="D7" s="2">
        <f>(premature!D7/(premature!D7+correct!D7+incorrect!D7))*100</f>
        <v>5.8823529411764701</v>
      </c>
    </row>
    <row r="8" spans="1:4" x14ac:dyDescent="0.25">
      <c r="A8" t="s">
        <v>8</v>
      </c>
      <c r="B8" t="s">
        <v>22</v>
      </c>
      <c r="C8" s="2">
        <f>(premature!C8/(premature!C8+correct!C8+incorrect!C8))*100</f>
        <v>12.962962962962962</v>
      </c>
      <c r="D8" s="2">
        <f>(premature!D8/(premature!D8+correct!D8+incorrect!D8))*100</f>
        <v>21.348314606741571</v>
      </c>
    </row>
    <row r="9" spans="1:4" x14ac:dyDescent="0.25">
      <c r="A9" t="s">
        <v>9</v>
      </c>
      <c r="B9" t="s">
        <v>23</v>
      </c>
      <c r="C9" s="2">
        <f>(premature!C9/(premature!C9+correct!C9+incorrect!C9))*100</f>
        <v>13.636363636363635</v>
      </c>
      <c r="D9" s="2">
        <f>(premature!D9/(premature!D9+correct!D9+incorrect!D9))*100</f>
        <v>4.225352112676056</v>
      </c>
    </row>
    <row r="10" spans="1:4" x14ac:dyDescent="0.25">
      <c r="A10" t="s">
        <v>10</v>
      </c>
      <c r="B10" t="s">
        <v>16</v>
      </c>
      <c r="C10" s="2">
        <f>(premature!C10/(premature!C10+correct!C10+incorrect!C10))*100</f>
        <v>19.402985074626866</v>
      </c>
      <c r="D10" s="2">
        <f>(premature!D10/(premature!D10+correct!D10+incorrect!D10))*100</f>
        <v>15.294117647058824</v>
      </c>
    </row>
    <row r="11" spans="1:4" x14ac:dyDescent="0.25">
      <c r="A11" t="s">
        <v>11</v>
      </c>
      <c r="B11" t="s">
        <v>17</v>
      </c>
      <c r="C11" s="2">
        <f>(premature!C11/(premature!C11+correct!C11+incorrect!C11))*100</f>
        <v>10</v>
      </c>
      <c r="D11" s="2">
        <f>(premature!D11/(premature!D11+correct!D11+incorrect!D11))*100</f>
        <v>18.9873417721519</v>
      </c>
    </row>
    <row r="12" spans="1:4" x14ac:dyDescent="0.25">
      <c r="A12" t="s">
        <v>12</v>
      </c>
      <c r="B12" t="s">
        <v>17</v>
      </c>
      <c r="C12" s="2">
        <f>(premature!C12/(premature!C12+correct!C12+incorrect!C12))*100</f>
        <v>12.5</v>
      </c>
      <c r="D12" s="2">
        <f>(premature!D12/(premature!D12+correct!D12+incorrect!D12))*100</f>
        <v>18.604651162790699</v>
      </c>
    </row>
    <row r="13" spans="1:4" x14ac:dyDescent="0.25">
      <c r="A13" t="s">
        <v>13</v>
      </c>
      <c r="B13" t="s">
        <v>17</v>
      </c>
      <c r="C13" s="2">
        <f>(premature!C13/(premature!C13+correct!C13+incorrect!C13))*100</f>
        <v>22.641509433962266</v>
      </c>
      <c r="D13" s="2">
        <f>(premature!D13/(premature!D13+correct!D13+incorrect!D13))*100</f>
        <v>30</v>
      </c>
    </row>
    <row r="14" spans="1:4" x14ac:dyDescent="0.25">
      <c r="A14" t="s">
        <v>14</v>
      </c>
      <c r="B14" t="s">
        <v>16</v>
      </c>
      <c r="C14" s="2">
        <f>(premature!C14/(premature!C14+correct!C14+incorrect!C14))*100</f>
        <v>3.6363636363636362</v>
      </c>
      <c r="D14" s="2">
        <f>(premature!D14/(premature!D14+correct!D14+incorrect!D14))*100</f>
        <v>29.870129870129869</v>
      </c>
    </row>
    <row r="15" spans="1:4" x14ac:dyDescent="0.25">
      <c r="A15" t="s">
        <v>15</v>
      </c>
      <c r="B15" t="s">
        <v>16</v>
      </c>
      <c r="C15" s="2">
        <f>(premature!C15/(premature!C15+correct!C15+incorrect!C15))*100</f>
        <v>4.1666666666666661</v>
      </c>
      <c r="D15" s="2">
        <f>(premature!D15/(premature!D15+correct!D15+incorrect!D15))*100</f>
        <v>19.402985074626866</v>
      </c>
    </row>
    <row r="18" spans="1:4" x14ac:dyDescent="0.25">
      <c r="A18" t="s">
        <v>42</v>
      </c>
      <c r="C18" s="2">
        <f t="shared" ref="C18:D18" si="0">AVERAGE(C4:C17)</f>
        <v>11.047528211803945</v>
      </c>
      <c r="D18" s="2">
        <f t="shared" si="0"/>
        <v>20.659977190233452</v>
      </c>
    </row>
    <row r="19" spans="1:4" x14ac:dyDescent="0.25">
      <c r="A19" t="s">
        <v>18</v>
      </c>
      <c r="C19" s="2">
        <f t="shared" ref="C19:D19" si="1">STDEV(C4:C17)</f>
        <v>7.305647857022552</v>
      </c>
      <c r="D19" s="2">
        <f t="shared" si="1"/>
        <v>11.031957697203161</v>
      </c>
    </row>
    <row r="20" spans="1:4" x14ac:dyDescent="0.25">
      <c r="A20" t="s">
        <v>19</v>
      </c>
      <c r="C20" s="2">
        <f t="shared" ref="C20:D20" si="2">(STDEV(C4:C17)/(SQRT(COUNT(C4:C17))))</f>
        <v>2.1089588784282918</v>
      </c>
      <c r="D20" s="2">
        <f t="shared" si="2"/>
        <v>3.1846518730844049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0"/>
  <sheetViews>
    <sheetView workbookViewId="0">
      <selection activeCell="D21" sqref="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44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10</v>
      </c>
      <c r="D4">
        <v>47</v>
      </c>
    </row>
    <row r="5" spans="1:4" x14ac:dyDescent="0.25">
      <c r="A5" t="s">
        <v>5</v>
      </c>
      <c r="B5" t="s">
        <v>16</v>
      </c>
      <c r="C5">
        <v>55</v>
      </c>
      <c r="D5">
        <v>27</v>
      </c>
    </row>
    <row r="6" spans="1:4" x14ac:dyDescent="0.25">
      <c r="A6" t="s">
        <v>6</v>
      </c>
      <c r="B6" t="s">
        <v>17</v>
      </c>
      <c r="C6">
        <v>33</v>
      </c>
      <c r="D6">
        <v>33</v>
      </c>
    </row>
    <row r="7" spans="1:4" x14ac:dyDescent="0.25">
      <c r="A7" t="s">
        <v>7</v>
      </c>
      <c r="B7" t="s">
        <v>17</v>
      </c>
      <c r="C7">
        <v>13</v>
      </c>
      <c r="D7">
        <v>5</v>
      </c>
    </row>
    <row r="8" spans="1:4" x14ac:dyDescent="0.25">
      <c r="A8" t="s">
        <v>8</v>
      </c>
      <c r="B8" t="s">
        <v>22</v>
      </c>
      <c r="C8">
        <v>17</v>
      </c>
      <c r="D8">
        <v>21</v>
      </c>
    </row>
    <row r="9" spans="1:4" x14ac:dyDescent="0.25">
      <c r="A9" t="s">
        <v>9</v>
      </c>
      <c r="B9" t="s">
        <v>23</v>
      </c>
      <c r="C9">
        <v>18</v>
      </c>
      <c r="D9">
        <v>4</v>
      </c>
    </row>
    <row r="10" spans="1:4" x14ac:dyDescent="0.25">
      <c r="A10" t="s">
        <v>10</v>
      </c>
      <c r="B10" t="s">
        <v>16</v>
      </c>
      <c r="C10">
        <v>7</v>
      </c>
      <c r="D10">
        <v>14</v>
      </c>
    </row>
    <row r="11" spans="1:4" x14ac:dyDescent="0.25">
      <c r="A11" t="s">
        <v>11</v>
      </c>
      <c r="B11" t="s">
        <v>17</v>
      </c>
      <c r="C11">
        <v>32</v>
      </c>
      <c r="D11">
        <v>15</v>
      </c>
    </row>
    <row r="12" spans="1:4" x14ac:dyDescent="0.25">
      <c r="A12" t="s">
        <v>12</v>
      </c>
      <c r="B12" t="s">
        <v>17</v>
      </c>
      <c r="C12">
        <v>34</v>
      </c>
      <c r="D12">
        <v>28</v>
      </c>
    </row>
    <row r="13" spans="1:4" x14ac:dyDescent="0.25">
      <c r="A13" t="s">
        <v>13</v>
      </c>
      <c r="B13" t="s">
        <v>17</v>
      </c>
      <c r="C13">
        <v>13</v>
      </c>
      <c r="D13">
        <v>36</v>
      </c>
    </row>
    <row r="14" spans="1:4" x14ac:dyDescent="0.25">
      <c r="A14" t="s">
        <v>14</v>
      </c>
      <c r="B14" t="s">
        <v>16</v>
      </c>
      <c r="C14">
        <v>14</v>
      </c>
      <c r="D14">
        <v>26</v>
      </c>
    </row>
    <row r="15" spans="1:4" x14ac:dyDescent="0.25">
      <c r="A15" t="s">
        <v>15</v>
      </c>
      <c r="B15" t="s">
        <v>16</v>
      </c>
      <c r="C15">
        <v>12</v>
      </c>
      <c r="D15">
        <v>16</v>
      </c>
    </row>
    <row r="18" spans="1:4" x14ac:dyDescent="0.25">
      <c r="A18" t="s">
        <v>42</v>
      </c>
      <c r="C18" s="2">
        <f>AVERAGE(C4:C17)</f>
        <v>21.5</v>
      </c>
      <c r="D18" s="2">
        <f t="shared" ref="D18" si="0">AVERAGE(D4:D17)</f>
        <v>22.666666666666668</v>
      </c>
    </row>
    <row r="19" spans="1:4" x14ac:dyDescent="0.25">
      <c r="A19" t="s">
        <v>18</v>
      </c>
      <c r="C19" s="2">
        <f t="shared" ref="C19:D19" si="1">STDEV(C4:C17)</f>
        <v>14.100290132411525</v>
      </c>
      <c r="D19" s="2">
        <f t="shared" si="1"/>
        <v>12.708861141548111</v>
      </c>
    </row>
    <row r="20" spans="1:4" x14ac:dyDescent="0.25">
      <c r="A20" t="s">
        <v>19</v>
      </c>
      <c r="C20" s="2">
        <f t="shared" ref="C20:D20" si="2">(STDEV(C4:C17)/(SQRT(COUNT(C4:C17))))</f>
        <v>4.0704031517998089</v>
      </c>
      <c r="D20" s="2">
        <f t="shared" si="2"/>
        <v>3.6687322005831882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0"/>
  <sheetViews>
    <sheetView zoomScale="70" zoomScaleNormal="70" workbookViewId="0">
      <selection activeCell="A22" sqref="A21:E22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38</v>
      </c>
    </row>
    <row r="3" spans="1:4" x14ac:dyDescent="0.25">
      <c r="A3" t="s">
        <v>39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5</v>
      </c>
      <c r="D4">
        <v>36</v>
      </c>
    </row>
    <row r="5" spans="1:4" x14ac:dyDescent="0.25">
      <c r="A5" t="s">
        <v>5</v>
      </c>
      <c r="B5" t="s">
        <v>16</v>
      </c>
      <c r="C5">
        <v>3</v>
      </c>
      <c r="D5">
        <v>10</v>
      </c>
    </row>
    <row r="6" spans="1:4" x14ac:dyDescent="0.25">
      <c r="A6" t="s">
        <v>6</v>
      </c>
      <c r="B6" t="s">
        <v>28</v>
      </c>
      <c r="C6">
        <v>22</v>
      </c>
      <c r="D6">
        <v>56</v>
      </c>
    </row>
    <row r="7" spans="1:4" x14ac:dyDescent="0.25">
      <c r="A7" t="s">
        <v>7</v>
      </c>
      <c r="B7" t="s">
        <v>17</v>
      </c>
      <c r="C7">
        <v>1</v>
      </c>
      <c r="D7">
        <v>4</v>
      </c>
    </row>
    <row r="8" spans="1:4" x14ac:dyDescent="0.25">
      <c r="A8" t="s">
        <v>8</v>
      </c>
      <c r="B8" t="s">
        <v>22</v>
      </c>
      <c r="C8">
        <v>7</v>
      </c>
      <c r="D8">
        <v>19</v>
      </c>
    </row>
    <row r="9" spans="1:4" x14ac:dyDescent="0.25">
      <c r="A9" t="s">
        <v>9</v>
      </c>
      <c r="B9" t="s">
        <v>23</v>
      </c>
      <c r="C9">
        <v>12</v>
      </c>
      <c r="D9">
        <v>3</v>
      </c>
    </row>
    <row r="10" spans="1:4" x14ac:dyDescent="0.25">
      <c r="A10" t="s">
        <v>10</v>
      </c>
      <c r="B10" t="s">
        <v>16</v>
      </c>
      <c r="C10">
        <v>13</v>
      </c>
      <c r="D10">
        <v>13</v>
      </c>
    </row>
    <row r="11" spans="1:4" x14ac:dyDescent="0.25">
      <c r="A11" t="s">
        <v>11</v>
      </c>
      <c r="B11" t="s">
        <v>17</v>
      </c>
      <c r="C11">
        <v>7</v>
      </c>
      <c r="D11">
        <v>15</v>
      </c>
    </row>
    <row r="12" spans="1:4" x14ac:dyDescent="0.25">
      <c r="A12" t="s">
        <v>12</v>
      </c>
      <c r="B12" t="s">
        <v>17</v>
      </c>
      <c r="C12">
        <v>10</v>
      </c>
      <c r="D12">
        <v>16</v>
      </c>
    </row>
    <row r="13" spans="1:4" x14ac:dyDescent="0.25">
      <c r="A13" t="s">
        <v>13</v>
      </c>
      <c r="B13" t="s">
        <v>25</v>
      </c>
      <c r="C13">
        <v>24</v>
      </c>
      <c r="D13">
        <v>36</v>
      </c>
    </row>
    <row r="14" spans="1:4" x14ac:dyDescent="0.25">
      <c r="A14" t="s">
        <v>14</v>
      </c>
      <c r="B14" t="s">
        <v>29</v>
      </c>
      <c r="C14">
        <v>2</v>
      </c>
      <c r="D14">
        <v>23</v>
      </c>
    </row>
    <row r="15" spans="1:4" x14ac:dyDescent="0.25">
      <c r="A15" t="s">
        <v>15</v>
      </c>
      <c r="B15" t="s">
        <v>29</v>
      </c>
      <c r="C15">
        <v>2</v>
      </c>
      <c r="D15">
        <v>13</v>
      </c>
    </row>
    <row r="18" spans="1:4" x14ac:dyDescent="0.25">
      <c r="A18" t="s">
        <v>42</v>
      </c>
      <c r="C18" s="2">
        <f t="shared" ref="C18:D18" si="0">AVERAGE(C4:C17)</f>
        <v>9</v>
      </c>
      <c r="D18" s="2">
        <f t="shared" si="0"/>
        <v>20.333333333333332</v>
      </c>
    </row>
    <row r="19" spans="1:4" x14ac:dyDescent="0.25">
      <c r="A19" t="s">
        <v>18</v>
      </c>
      <c r="C19" s="2">
        <f t="shared" ref="C19:D19" si="1">STDEV(C4:C17)</f>
        <v>7.6396096996925413</v>
      </c>
      <c r="D19" s="2">
        <f t="shared" si="1"/>
        <v>15.376093210703507</v>
      </c>
    </row>
    <row r="20" spans="1:4" x14ac:dyDescent="0.25">
      <c r="A20" t="s">
        <v>19</v>
      </c>
      <c r="C20" s="2">
        <f t="shared" ref="C20:D20" si="2">(STDEV(C4:C17)/(SQRT(COUNT(C4:C17))))</f>
        <v>2.2053653583105826</v>
      </c>
      <c r="D20" s="2">
        <f t="shared" si="2"/>
        <v>4.4386957771422235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0"/>
  <sheetViews>
    <sheetView workbookViewId="0">
      <selection activeCell="A19" sqref="A19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45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17</v>
      </c>
      <c r="D4">
        <v>31</v>
      </c>
    </row>
    <row r="5" spans="1:4" x14ac:dyDescent="0.25">
      <c r="A5" t="s">
        <v>5</v>
      </c>
      <c r="B5" t="s">
        <v>16</v>
      </c>
      <c r="C5">
        <v>12</v>
      </c>
      <c r="D5">
        <v>11</v>
      </c>
    </row>
    <row r="6" spans="1:4" x14ac:dyDescent="0.25">
      <c r="A6" t="s">
        <v>6</v>
      </c>
      <c r="B6" t="s">
        <v>28</v>
      </c>
      <c r="C6">
        <v>22</v>
      </c>
      <c r="D6">
        <v>20</v>
      </c>
    </row>
    <row r="7" spans="1:4" x14ac:dyDescent="0.25">
      <c r="A7" t="s">
        <v>7</v>
      </c>
      <c r="B7" t="s">
        <v>17</v>
      </c>
      <c r="C7">
        <v>11</v>
      </c>
      <c r="D7">
        <v>12</v>
      </c>
    </row>
    <row r="8" spans="1:4" x14ac:dyDescent="0.25">
      <c r="A8" t="s">
        <v>8</v>
      </c>
      <c r="B8" t="s">
        <v>22</v>
      </c>
      <c r="C8">
        <v>5</v>
      </c>
      <c r="D8">
        <v>13</v>
      </c>
    </row>
    <row r="9" spans="1:4" x14ac:dyDescent="0.25">
      <c r="A9" t="s">
        <v>9</v>
      </c>
      <c r="B9" t="s">
        <v>23</v>
      </c>
      <c r="C9">
        <v>9</v>
      </c>
      <c r="D9">
        <v>7</v>
      </c>
    </row>
    <row r="10" spans="1:4" x14ac:dyDescent="0.25">
      <c r="A10" t="s">
        <v>10</v>
      </c>
      <c r="B10" t="s">
        <v>16</v>
      </c>
      <c r="C10">
        <v>4</v>
      </c>
      <c r="D10">
        <v>5</v>
      </c>
    </row>
    <row r="11" spans="1:4" x14ac:dyDescent="0.25">
      <c r="A11" t="s">
        <v>11</v>
      </c>
      <c r="B11" t="s">
        <v>17</v>
      </c>
      <c r="C11">
        <v>11</v>
      </c>
      <c r="D11">
        <v>10</v>
      </c>
    </row>
    <row r="12" spans="1:4" x14ac:dyDescent="0.25">
      <c r="A12" t="s">
        <v>12</v>
      </c>
      <c r="B12" t="s">
        <v>17</v>
      </c>
      <c r="C12">
        <v>14</v>
      </c>
      <c r="D12">
        <v>18</v>
      </c>
    </row>
    <row r="13" spans="1:4" x14ac:dyDescent="0.25">
      <c r="A13" t="s">
        <v>13</v>
      </c>
      <c r="B13" t="s">
        <v>25</v>
      </c>
      <c r="C13">
        <v>12</v>
      </c>
      <c r="D13">
        <v>21</v>
      </c>
    </row>
    <row r="14" spans="1:4" x14ac:dyDescent="0.25">
      <c r="A14" t="s">
        <v>14</v>
      </c>
      <c r="B14" t="s">
        <v>27</v>
      </c>
      <c r="C14">
        <v>12</v>
      </c>
      <c r="D14">
        <v>10</v>
      </c>
    </row>
    <row r="15" spans="1:4" x14ac:dyDescent="0.25">
      <c r="A15" t="s">
        <v>15</v>
      </c>
      <c r="B15" t="s">
        <v>29</v>
      </c>
      <c r="C15">
        <v>10</v>
      </c>
      <c r="D15">
        <v>13</v>
      </c>
    </row>
    <row r="18" spans="1:4" x14ac:dyDescent="0.25">
      <c r="A18" t="s">
        <v>42</v>
      </c>
      <c r="C18">
        <f t="shared" ref="C18:D18" si="0">AVERAGE(C4:C17)</f>
        <v>11.583333333333334</v>
      </c>
      <c r="D18">
        <f t="shared" si="0"/>
        <v>14.25</v>
      </c>
    </row>
    <row r="19" spans="1:4" x14ac:dyDescent="0.25">
      <c r="A19" t="s">
        <v>18</v>
      </c>
      <c r="C19">
        <f t="shared" ref="C19:D19" si="1">STDEV(C4:C17)</f>
        <v>4.813963276162629</v>
      </c>
      <c r="D19">
        <f t="shared" si="1"/>
        <v>7.1747663883413466</v>
      </c>
    </row>
    <row r="20" spans="1:4" x14ac:dyDescent="0.25">
      <c r="A20" t="s">
        <v>19</v>
      </c>
      <c r="C20">
        <f t="shared" ref="C20:D20" si="2">(STDEV(C4:C17)/(SQRT(COUNT(C4:C17))))</f>
        <v>1.3896714966807333</v>
      </c>
      <c r="D20">
        <f t="shared" si="2"/>
        <v>2.0711766528407778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0"/>
  <sheetViews>
    <sheetView workbookViewId="0">
      <selection activeCell="A21" sqref="A21:D21"/>
    </sheetView>
  </sheetViews>
  <sheetFormatPr defaultRowHeight="12.75" x14ac:dyDescent="0.25"/>
  <sheetData>
    <row r="1" spans="1:4" x14ac:dyDescent="0.25">
      <c r="A1" t="s">
        <v>47</v>
      </c>
    </row>
    <row r="3" spans="1:4" x14ac:dyDescent="0.25">
      <c r="A3" t="s">
        <v>33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f>trial!C4-correct!C4-incorrect!C4</f>
        <v>20</v>
      </c>
      <c r="D4">
        <f>trial!D4-correct!D4-incorrect!D4</f>
        <v>14</v>
      </c>
    </row>
    <row r="5" spans="1:4" x14ac:dyDescent="0.25">
      <c r="A5" t="s">
        <v>5</v>
      </c>
      <c r="B5" t="s">
        <v>16</v>
      </c>
      <c r="C5">
        <f>trial!C5-correct!C5-incorrect!C5</f>
        <v>33</v>
      </c>
      <c r="D5">
        <f>trial!D5-correct!D5-incorrect!D5</f>
        <v>27</v>
      </c>
    </row>
    <row r="6" spans="1:4" x14ac:dyDescent="0.25">
      <c r="A6" t="s">
        <v>6</v>
      </c>
      <c r="B6" t="s">
        <v>17</v>
      </c>
      <c r="C6">
        <f>trial!C6-correct!C6-incorrect!C6</f>
        <v>20</v>
      </c>
      <c r="D6">
        <f>trial!D6-correct!D6-incorrect!D6</f>
        <v>25</v>
      </c>
    </row>
    <row r="7" spans="1:4" x14ac:dyDescent="0.25">
      <c r="A7" t="s">
        <v>7</v>
      </c>
      <c r="B7" t="s">
        <v>17</v>
      </c>
      <c r="C7">
        <f>trial!C7-correct!C7-incorrect!C7</f>
        <v>48</v>
      </c>
      <c r="D7">
        <f>trial!D7-correct!D7-incorrect!D7</f>
        <v>36</v>
      </c>
    </row>
    <row r="8" spans="1:4" x14ac:dyDescent="0.25">
      <c r="A8" t="s">
        <v>8</v>
      </c>
      <c r="B8" t="s">
        <v>16</v>
      </c>
      <c r="C8">
        <f>trial!C8-correct!C8-incorrect!C8</f>
        <v>53</v>
      </c>
      <c r="D8">
        <f>trial!D8-correct!D8-incorrect!D8</f>
        <v>30</v>
      </c>
    </row>
    <row r="9" spans="1:4" x14ac:dyDescent="0.25">
      <c r="A9" t="s">
        <v>9</v>
      </c>
      <c r="B9" t="s">
        <v>23</v>
      </c>
      <c r="C9">
        <f>trial!C9-correct!C9-incorrect!C9</f>
        <v>24</v>
      </c>
      <c r="D9">
        <f>trial!D9-correct!D9-incorrect!D9</f>
        <v>32</v>
      </c>
    </row>
    <row r="10" spans="1:4" x14ac:dyDescent="0.25">
      <c r="A10" t="s">
        <v>10</v>
      </c>
      <c r="B10" t="s">
        <v>16</v>
      </c>
      <c r="C10">
        <f>trial!C10-correct!C10-incorrect!C10</f>
        <v>39</v>
      </c>
      <c r="D10">
        <f>trial!D10-correct!D10-incorrect!D10</f>
        <v>28</v>
      </c>
    </row>
    <row r="11" spans="1:4" x14ac:dyDescent="0.25">
      <c r="A11" t="s">
        <v>11</v>
      </c>
      <c r="B11" t="s">
        <v>17</v>
      </c>
      <c r="C11">
        <f>trial!C11-correct!C11-incorrect!C11</f>
        <v>37</v>
      </c>
      <c r="D11">
        <f>trial!D11-correct!D11-incorrect!D11</f>
        <v>36</v>
      </c>
    </row>
    <row r="12" spans="1:4" x14ac:dyDescent="0.25">
      <c r="A12" t="s">
        <v>12</v>
      </c>
      <c r="B12" t="s">
        <v>17</v>
      </c>
      <c r="C12">
        <f>trial!C12-correct!C12-incorrect!C12</f>
        <v>30</v>
      </c>
      <c r="D12">
        <f>trial!D12-correct!D12-incorrect!D12</f>
        <v>30</v>
      </c>
    </row>
    <row r="13" spans="1:4" x14ac:dyDescent="0.25">
      <c r="A13" t="s">
        <v>13</v>
      </c>
      <c r="B13" t="s">
        <v>17</v>
      </c>
      <c r="C13">
        <f>trial!C13-correct!C13-incorrect!C13</f>
        <v>18</v>
      </c>
      <c r="D13">
        <f>trial!D13-correct!D13-incorrect!D13</f>
        <v>16</v>
      </c>
    </row>
    <row r="14" spans="1:4" x14ac:dyDescent="0.25">
      <c r="A14" t="s">
        <v>14</v>
      </c>
      <c r="B14" t="s">
        <v>16</v>
      </c>
      <c r="C14">
        <f>trial!C14-correct!C14-incorrect!C14</f>
        <v>47</v>
      </c>
      <c r="D14">
        <f>trial!D14-correct!D14-incorrect!D14</f>
        <v>46</v>
      </c>
    </row>
    <row r="15" spans="1:4" x14ac:dyDescent="0.25">
      <c r="A15" t="s">
        <v>15</v>
      </c>
      <c r="B15" t="s">
        <v>16</v>
      </c>
      <c r="C15">
        <f>trial!C15-correct!C15-incorrect!C15</f>
        <v>54</v>
      </c>
      <c r="D15">
        <f>trial!D15-correct!D15-incorrect!D15</f>
        <v>46</v>
      </c>
    </row>
    <row r="18" spans="1:4" x14ac:dyDescent="0.25">
      <c r="A18" t="s">
        <v>43</v>
      </c>
      <c r="C18" s="1">
        <f t="shared" ref="C18:D18" si="0">AVERAGE(C4:C17)</f>
        <v>35.25</v>
      </c>
      <c r="D18" s="1">
        <f t="shared" si="0"/>
        <v>30.5</v>
      </c>
    </row>
    <row r="19" spans="1:4" x14ac:dyDescent="0.25">
      <c r="A19" t="s">
        <v>18</v>
      </c>
      <c r="C19" s="1">
        <f t="shared" ref="C19:D19" si="1">STDEV(C4:C17)</f>
        <v>13.164173143249618</v>
      </c>
      <c r="D19" s="1">
        <f t="shared" si="1"/>
        <v>9.8857105322416121</v>
      </c>
    </row>
    <row r="20" spans="1:4" x14ac:dyDescent="0.25">
      <c r="A20" t="s">
        <v>19</v>
      </c>
      <c r="C20" s="1">
        <f t="shared" ref="C20:D20" si="2">(STDEV(C4:C17)/(SQRT(COUNT(C4:C17))))</f>
        <v>3.8001694539570048</v>
      </c>
      <c r="D20" s="1">
        <f t="shared" si="2"/>
        <v>2.8537588184602067</v>
      </c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1"/>
  <sheetViews>
    <sheetView tabSelected="1" workbookViewId="0">
      <selection activeCell="H20" sqref="H20"/>
    </sheetView>
  </sheetViews>
  <sheetFormatPr defaultRowHeight="12.75" x14ac:dyDescent="0.25"/>
  <sheetData>
    <row r="1" spans="1:4" x14ac:dyDescent="0.25">
      <c r="A1" t="s">
        <v>48</v>
      </c>
    </row>
    <row r="3" spans="1:4" x14ac:dyDescent="0.25">
      <c r="A3" t="s">
        <v>33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0</v>
      </c>
      <c r="D4">
        <v>8</v>
      </c>
    </row>
    <row r="5" spans="1:4" x14ac:dyDescent="0.25">
      <c r="A5" t="s">
        <v>5</v>
      </c>
      <c r="B5" t="s">
        <v>16</v>
      </c>
      <c r="C5">
        <v>4</v>
      </c>
      <c r="D5">
        <v>2</v>
      </c>
    </row>
    <row r="6" spans="1:4" x14ac:dyDescent="0.25">
      <c r="A6" t="s">
        <v>6</v>
      </c>
      <c r="B6" t="s">
        <v>17</v>
      </c>
      <c r="C6">
        <v>10</v>
      </c>
      <c r="D6">
        <v>6</v>
      </c>
    </row>
    <row r="7" spans="1:4" x14ac:dyDescent="0.25">
      <c r="A7" t="s">
        <v>7</v>
      </c>
      <c r="B7" t="s">
        <v>17</v>
      </c>
      <c r="C7">
        <v>2</v>
      </c>
      <c r="D7">
        <v>2</v>
      </c>
    </row>
    <row r="8" spans="1:4" x14ac:dyDescent="0.25">
      <c r="A8" t="s">
        <v>8</v>
      </c>
      <c r="B8" t="s">
        <v>16</v>
      </c>
      <c r="C8">
        <v>4</v>
      </c>
      <c r="D8">
        <v>5</v>
      </c>
    </row>
    <row r="9" spans="1:4" x14ac:dyDescent="0.25">
      <c r="A9" t="s">
        <v>9</v>
      </c>
      <c r="B9" t="s">
        <v>23</v>
      </c>
      <c r="C9">
        <v>8</v>
      </c>
      <c r="D9">
        <v>5</v>
      </c>
    </row>
    <row r="10" spans="1:4" x14ac:dyDescent="0.25">
      <c r="A10" t="s">
        <v>10</v>
      </c>
      <c r="B10" t="s">
        <v>16</v>
      </c>
      <c r="C10">
        <v>6</v>
      </c>
      <c r="D10">
        <v>6</v>
      </c>
    </row>
    <row r="11" spans="1:4" x14ac:dyDescent="0.25">
      <c r="A11" t="s">
        <v>11</v>
      </c>
      <c r="B11" t="s">
        <v>17</v>
      </c>
      <c r="C11">
        <v>3</v>
      </c>
      <c r="D11">
        <v>7</v>
      </c>
    </row>
    <row r="12" spans="1:4" x14ac:dyDescent="0.25">
      <c r="A12" t="s">
        <v>12</v>
      </c>
      <c r="B12" t="s">
        <v>17</v>
      </c>
      <c r="C12">
        <v>9</v>
      </c>
      <c r="D12">
        <v>3</v>
      </c>
    </row>
    <row r="13" spans="1:4" x14ac:dyDescent="0.25">
      <c r="A13" t="s">
        <v>13</v>
      </c>
      <c r="B13" t="s">
        <v>17</v>
      </c>
      <c r="C13">
        <v>9</v>
      </c>
      <c r="D13">
        <v>6</v>
      </c>
    </row>
    <row r="14" spans="1:4" x14ac:dyDescent="0.25">
      <c r="A14" t="s">
        <v>14</v>
      </c>
      <c r="B14" t="s">
        <v>16</v>
      </c>
      <c r="C14">
        <v>13</v>
      </c>
      <c r="D14">
        <v>17</v>
      </c>
    </row>
    <row r="15" spans="1:4" x14ac:dyDescent="0.25">
      <c r="A15" t="s">
        <v>15</v>
      </c>
      <c r="B15" t="s">
        <v>16</v>
      </c>
      <c r="C15">
        <v>3</v>
      </c>
      <c r="D15">
        <v>4</v>
      </c>
    </row>
    <row r="18" spans="1:4" x14ac:dyDescent="0.25">
      <c r="A18" t="s">
        <v>43</v>
      </c>
      <c r="C18" s="1">
        <f t="shared" ref="C18:D18" si="0">AVERAGE(C4:C17)</f>
        <v>5.916666666666667</v>
      </c>
      <c r="D18" s="1">
        <f t="shared" si="0"/>
        <v>5.916666666666667</v>
      </c>
    </row>
    <row r="19" spans="1:4" x14ac:dyDescent="0.25">
      <c r="A19" t="s">
        <v>18</v>
      </c>
      <c r="C19" s="1">
        <f t="shared" ref="C19:D19" si="1">STDEV(C4:C17)</f>
        <v>3.8720051965905524</v>
      </c>
      <c r="D19" s="1">
        <f t="shared" si="1"/>
        <v>3.9648073054937956</v>
      </c>
    </row>
    <row r="20" spans="1:4" x14ac:dyDescent="0.25">
      <c r="A20" t="s">
        <v>19</v>
      </c>
      <c r="C20" s="1">
        <f t="shared" ref="C20:D20" si="2">(STDEV(C4:C17)/(SQRT(COUNT(C4:C17))))</f>
        <v>1.1177516212775926</v>
      </c>
      <c r="D20" s="1">
        <f t="shared" si="2"/>
        <v>1.1445412825559189</v>
      </c>
    </row>
    <row r="21" spans="1:4" x14ac:dyDescent="0.25">
      <c r="D21" s="3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A21" sqref="A21: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20</v>
      </c>
    </row>
    <row r="3" spans="1:4" x14ac:dyDescent="0.25">
      <c r="A3" t="s">
        <v>40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 s="2">
        <f>(correct!C4/(correct!C4+incorrect!C4))*100</f>
        <v>78.75</v>
      </c>
      <c r="D4" s="2">
        <f>(correct!D4/(correct!D4+incorrect!D4))*100</f>
        <v>63.953488372093027</v>
      </c>
    </row>
    <row r="5" spans="1:4" x14ac:dyDescent="0.25">
      <c r="A5" t="s">
        <v>5</v>
      </c>
      <c r="B5" t="s">
        <v>16</v>
      </c>
      <c r="C5" s="2">
        <f>(correct!C5/(correct!C5+incorrect!C5))*100</f>
        <v>82.089552238805979</v>
      </c>
      <c r="D5" s="2">
        <f>(correct!D5/(correct!D5+incorrect!D5))*100</f>
        <v>84.93150684931507</v>
      </c>
    </row>
    <row r="6" spans="1:4" x14ac:dyDescent="0.25">
      <c r="A6" t="s">
        <v>6</v>
      </c>
      <c r="B6" t="s">
        <v>28</v>
      </c>
      <c r="C6" s="2">
        <f>(correct!C6/(correct!C6+incorrect!C6))*100</f>
        <v>72.5</v>
      </c>
      <c r="D6" s="2">
        <f>(correct!D6/(correct!D6+incorrect!D6))*100</f>
        <v>73.333333333333329</v>
      </c>
    </row>
    <row r="7" spans="1:4" x14ac:dyDescent="0.25">
      <c r="A7" t="s">
        <v>7</v>
      </c>
      <c r="B7" t="s">
        <v>17</v>
      </c>
      <c r="C7" s="2">
        <f>(correct!C7/(correct!C7+incorrect!C7))*100</f>
        <v>78.84615384615384</v>
      </c>
      <c r="D7" s="2">
        <f>(correct!D7/(correct!D7+incorrect!D7))*100</f>
        <v>81.25</v>
      </c>
    </row>
    <row r="8" spans="1:4" x14ac:dyDescent="0.25">
      <c r="A8" t="s">
        <v>8</v>
      </c>
      <c r="B8" t="s">
        <v>22</v>
      </c>
      <c r="C8" s="2">
        <f>(correct!C8/(correct!C8+incorrect!C8))*100</f>
        <v>89.361702127659569</v>
      </c>
      <c r="D8" s="2">
        <f>(correct!D8/(correct!D8+incorrect!D8))*100</f>
        <v>81.428571428571431</v>
      </c>
    </row>
    <row r="9" spans="1:4" x14ac:dyDescent="0.25">
      <c r="A9" t="s">
        <v>9</v>
      </c>
      <c r="B9" t="s">
        <v>23</v>
      </c>
      <c r="C9" s="2">
        <f>(correct!C9/(correct!C9+incorrect!C9))*100</f>
        <v>88.157894736842096</v>
      </c>
      <c r="D9" s="2">
        <f>(correct!D9/(correct!D9+incorrect!D9))*100</f>
        <v>89.705882352941174</v>
      </c>
    </row>
    <row r="10" spans="1:4" x14ac:dyDescent="0.25">
      <c r="A10" t="s">
        <v>10</v>
      </c>
      <c r="B10" t="s">
        <v>16</v>
      </c>
      <c r="C10" s="2">
        <f>(correct!C10/(correct!C10+incorrect!C10))*100</f>
        <v>92.592592592592595</v>
      </c>
      <c r="D10" s="2">
        <f>(correct!D10/(correct!D10+incorrect!D10))*100</f>
        <v>93.055555555555557</v>
      </c>
    </row>
    <row r="11" spans="1:4" x14ac:dyDescent="0.25">
      <c r="A11" t="s">
        <v>11</v>
      </c>
      <c r="B11" t="s">
        <v>17</v>
      </c>
      <c r="C11" s="2">
        <f>(correct!C11/(correct!C11+incorrect!C11))*100</f>
        <v>82.539682539682531</v>
      </c>
      <c r="D11" s="2">
        <f>(correct!D11/(correct!D11+incorrect!D11))*100</f>
        <v>84.375</v>
      </c>
    </row>
    <row r="12" spans="1:4" x14ac:dyDescent="0.25">
      <c r="A12" t="s">
        <v>12</v>
      </c>
      <c r="B12" t="s">
        <v>17</v>
      </c>
      <c r="C12" s="2">
        <f>(correct!C12/(correct!C12+incorrect!C12))*100</f>
        <v>80</v>
      </c>
      <c r="D12" s="2">
        <f>(correct!D12/(correct!D12+incorrect!D12))*100</f>
        <v>74.285714285714292</v>
      </c>
    </row>
    <row r="13" spans="1:4" x14ac:dyDescent="0.25">
      <c r="A13" t="s">
        <v>13</v>
      </c>
      <c r="B13" t="s">
        <v>25</v>
      </c>
      <c r="C13" s="2">
        <f>(correct!C13/(correct!C13+incorrect!C13))*100</f>
        <v>85.365853658536579</v>
      </c>
      <c r="D13" s="2">
        <f>(correct!D13/(correct!D13+incorrect!D13))*100</f>
        <v>75</v>
      </c>
    </row>
    <row r="14" spans="1:4" x14ac:dyDescent="0.25">
      <c r="A14" t="s">
        <v>14</v>
      </c>
      <c r="B14" t="s">
        <v>27</v>
      </c>
      <c r="C14" s="2">
        <f>(correct!C14/(correct!C14+incorrect!C14))*100</f>
        <v>77.358490566037744</v>
      </c>
      <c r="D14" s="2">
        <f>(correct!D14/(correct!D14+incorrect!D14))*100</f>
        <v>81.481481481481481</v>
      </c>
    </row>
    <row r="15" spans="1:4" x14ac:dyDescent="0.25">
      <c r="A15" t="s">
        <v>15</v>
      </c>
      <c r="B15" t="s">
        <v>29</v>
      </c>
      <c r="C15" s="2">
        <f>(correct!C15/(correct!C15+incorrect!C15))*100</f>
        <v>78.260869565217391</v>
      </c>
      <c r="D15" s="2">
        <f>(correct!D15/(correct!D15+incorrect!D15))*100</f>
        <v>75.925925925925924</v>
      </c>
    </row>
    <row r="16" spans="1:4" x14ac:dyDescent="0.25">
      <c r="C16" s="2"/>
      <c r="D16" s="2"/>
    </row>
    <row r="17" spans="1:4" x14ac:dyDescent="0.25">
      <c r="C17" s="2"/>
      <c r="D17" s="2"/>
    </row>
    <row r="18" spans="1:4" x14ac:dyDescent="0.25">
      <c r="A18" t="s">
        <v>43</v>
      </c>
      <c r="C18" s="2">
        <f t="shared" ref="C18:D18" si="0">AVERAGE(C4:C17)</f>
        <v>82.151899322627358</v>
      </c>
      <c r="D18" s="2">
        <f t="shared" si="0"/>
        <v>79.893871632077619</v>
      </c>
    </row>
    <row r="19" spans="1:4" x14ac:dyDescent="0.25">
      <c r="A19" t="s">
        <v>18</v>
      </c>
      <c r="C19" s="2">
        <f t="shared" ref="C19:D19" si="1">STDEV(C4:C17)</f>
        <v>5.7678786259633421</v>
      </c>
      <c r="D19" s="2">
        <f t="shared" si="1"/>
        <v>7.9198320316983821</v>
      </c>
    </row>
    <row r="20" spans="1:4" x14ac:dyDescent="0.25">
      <c r="A20" t="s">
        <v>19</v>
      </c>
      <c r="C20" s="2">
        <f t="shared" ref="C20:D20" si="2">(STDEV(C4:C17)/(SQRT(COUNT(C4:C17))))</f>
        <v>1.6650431386765123</v>
      </c>
      <c r="D20" s="2">
        <f t="shared" si="2"/>
        <v>2.2862585777188409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workbookViewId="0">
      <selection activeCell="D21" sqref="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3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100</v>
      </c>
      <c r="D4">
        <v>100</v>
      </c>
    </row>
    <row r="5" spans="1:4" x14ac:dyDescent="0.25">
      <c r="A5" t="s">
        <v>5</v>
      </c>
      <c r="B5" t="s">
        <v>16</v>
      </c>
      <c r="C5">
        <v>100</v>
      </c>
      <c r="D5">
        <v>100</v>
      </c>
    </row>
    <row r="6" spans="1:4" x14ac:dyDescent="0.25">
      <c r="A6" t="s">
        <v>6</v>
      </c>
      <c r="B6" t="s">
        <v>26</v>
      </c>
      <c r="C6">
        <v>100</v>
      </c>
      <c r="D6">
        <v>100</v>
      </c>
    </row>
    <row r="7" spans="1:4" x14ac:dyDescent="0.25">
      <c r="A7" t="s">
        <v>7</v>
      </c>
      <c r="B7" t="s">
        <v>17</v>
      </c>
      <c r="C7">
        <v>100</v>
      </c>
      <c r="D7">
        <v>100</v>
      </c>
    </row>
    <row r="8" spans="1:4" x14ac:dyDescent="0.25">
      <c r="A8" t="s">
        <v>8</v>
      </c>
      <c r="B8" t="s">
        <v>22</v>
      </c>
      <c r="C8">
        <v>100</v>
      </c>
      <c r="D8">
        <v>100</v>
      </c>
    </row>
    <row r="9" spans="1:4" x14ac:dyDescent="0.25">
      <c r="A9" t="s">
        <v>9</v>
      </c>
      <c r="B9" t="s">
        <v>23</v>
      </c>
      <c r="C9">
        <v>100</v>
      </c>
      <c r="D9">
        <v>100</v>
      </c>
    </row>
    <row r="10" spans="1:4" x14ac:dyDescent="0.25">
      <c r="A10" t="s">
        <v>10</v>
      </c>
      <c r="B10" t="s">
        <v>16</v>
      </c>
      <c r="C10">
        <v>93</v>
      </c>
      <c r="D10">
        <v>100</v>
      </c>
    </row>
    <row r="11" spans="1:4" x14ac:dyDescent="0.25">
      <c r="A11" t="s">
        <v>11</v>
      </c>
      <c r="B11" t="s">
        <v>17</v>
      </c>
      <c r="C11">
        <v>100</v>
      </c>
      <c r="D11">
        <v>100</v>
      </c>
    </row>
    <row r="12" spans="1:4" x14ac:dyDescent="0.25">
      <c r="A12" t="s">
        <v>12</v>
      </c>
      <c r="B12" t="s">
        <v>17</v>
      </c>
      <c r="C12">
        <v>100</v>
      </c>
      <c r="D12">
        <v>100</v>
      </c>
    </row>
    <row r="13" spans="1:4" x14ac:dyDescent="0.25">
      <c r="A13" t="s">
        <v>13</v>
      </c>
      <c r="B13" t="s">
        <v>25</v>
      </c>
      <c r="C13">
        <v>100</v>
      </c>
      <c r="D13">
        <v>100</v>
      </c>
    </row>
    <row r="14" spans="1:4" x14ac:dyDescent="0.25">
      <c r="A14" t="s">
        <v>14</v>
      </c>
      <c r="B14" t="s">
        <v>27</v>
      </c>
      <c r="C14">
        <v>100</v>
      </c>
      <c r="D14">
        <v>100</v>
      </c>
    </row>
    <row r="15" spans="1:4" x14ac:dyDescent="0.25">
      <c r="A15" t="s">
        <v>15</v>
      </c>
      <c r="B15" t="s">
        <v>27</v>
      </c>
      <c r="C15">
        <v>100</v>
      </c>
      <c r="D15">
        <v>100</v>
      </c>
    </row>
    <row r="18" spans="1:4" x14ac:dyDescent="0.25">
      <c r="A18" t="s">
        <v>43</v>
      </c>
      <c r="C18" s="2">
        <f>AVERAGE(C4:C17)</f>
        <v>99.416666666666671</v>
      </c>
      <c r="D18" s="2">
        <f t="shared" ref="D18" si="0">AVERAGE(D4:D17)</f>
        <v>100</v>
      </c>
    </row>
    <row r="19" spans="1:4" x14ac:dyDescent="0.25">
      <c r="A19" t="s">
        <v>18</v>
      </c>
      <c r="C19" s="2">
        <f t="shared" ref="C19:D19" si="1">STDEV(C4:C17)</f>
        <v>2.0207259421636903</v>
      </c>
      <c r="D19" s="2">
        <f t="shared" si="1"/>
        <v>0</v>
      </c>
    </row>
    <row r="20" spans="1:4" x14ac:dyDescent="0.25">
      <c r="A20" t="s">
        <v>19</v>
      </c>
      <c r="C20" s="2">
        <f t="shared" ref="C20:D20" si="2">(STDEV(C4:C17)/(SQRT(COUNT(C4:C17))))</f>
        <v>0.58333333333333337</v>
      </c>
      <c r="D20" s="2">
        <f t="shared" si="2"/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A21" sqref="A21:D21"/>
    </sheetView>
  </sheetViews>
  <sheetFormatPr defaultRowHeight="12.75" x14ac:dyDescent="0.25"/>
  <sheetData>
    <row r="1" spans="1:4" x14ac:dyDescent="0.25">
      <c r="A1" t="s">
        <v>34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 s="2">
        <f>(omission!C4/(trial!C4))*100</f>
        <v>20</v>
      </c>
      <c r="D4" s="2">
        <f>(omission!D4/(trial!D4))*100</f>
        <v>14.000000000000002</v>
      </c>
    </row>
    <row r="5" spans="1:4" x14ac:dyDescent="0.25">
      <c r="A5" t="s">
        <v>5</v>
      </c>
      <c r="B5" t="s">
        <v>16</v>
      </c>
      <c r="C5" s="2">
        <f>(omission!C5/(trial!C5))*100</f>
        <v>33</v>
      </c>
      <c r="D5" s="2">
        <f>(omission!D5/(trial!D5))*100</f>
        <v>27</v>
      </c>
    </row>
    <row r="6" spans="1:4" x14ac:dyDescent="0.25">
      <c r="A6" t="s">
        <v>6</v>
      </c>
      <c r="B6" t="s">
        <v>17</v>
      </c>
      <c r="C6" s="2">
        <f>(omission!C6/(trial!C6))*100</f>
        <v>20</v>
      </c>
      <c r="D6" s="2">
        <f>(omission!D6/(trial!D6))*100</f>
        <v>25</v>
      </c>
    </row>
    <row r="7" spans="1:4" x14ac:dyDescent="0.25">
      <c r="A7" t="s">
        <v>7</v>
      </c>
      <c r="B7" t="s">
        <v>17</v>
      </c>
      <c r="C7" s="2">
        <f>(omission!C7/(trial!C7))*100</f>
        <v>48</v>
      </c>
      <c r="D7" s="2">
        <f>(omission!D7/(trial!D7))*100</f>
        <v>36</v>
      </c>
    </row>
    <row r="8" spans="1:4" x14ac:dyDescent="0.25">
      <c r="A8" t="s">
        <v>8</v>
      </c>
      <c r="B8" t="s">
        <v>16</v>
      </c>
      <c r="C8" s="2">
        <f>(omission!C8/(trial!C8))*100</f>
        <v>53</v>
      </c>
      <c r="D8" s="2">
        <f>(omission!D8/(trial!D8))*100</f>
        <v>30</v>
      </c>
    </row>
    <row r="9" spans="1:4" x14ac:dyDescent="0.25">
      <c r="A9" t="s">
        <v>9</v>
      </c>
      <c r="B9" t="s">
        <v>23</v>
      </c>
      <c r="C9" s="2">
        <f>(omission!C9/(trial!C9))*100</f>
        <v>24</v>
      </c>
      <c r="D9" s="2">
        <f>(omission!D9/(trial!D9))*100</f>
        <v>32</v>
      </c>
    </row>
    <row r="10" spans="1:4" x14ac:dyDescent="0.25">
      <c r="A10" t="s">
        <v>10</v>
      </c>
      <c r="B10" t="s">
        <v>16</v>
      </c>
      <c r="C10" s="2">
        <f>(omission!C10/(trial!C10))*100</f>
        <v>41.935483870967744</v>
      </c>
      <c r="D10" s="2">
        <f>(omission!D10/(trial!D10))*100</f>
        <v>28.000000000000004</v>
      </c>
    </row>
    <row r="11" spans="1:4" x14ac:dyDescent="0.25">
      <c r="A11" t="s">
        <v>11</v>
      </c>
      <c r="B11" t="s">
        <v>17</v>
      </c>
      <c r="C11" s="2">
        <f>(omission!C11/(trial!C11))*100</f>
        <v>37</v>
      </c>
      <c r="D11" s="2">
        <f>(omission!D11/(trial!D11))*100</f>
        <v>36</v>
      </c>
    </row>
    <row r="12" spans="1:4" x14ac:dyDescent="0.25">
      <c r="A12" t="s">
        <v>12</v>
      </c>
      <c r="B12" t="s">
        <v>17</v>
      </c>
      <c r="C12" s="2">
        <f>(omission!C12/(trial!C12))*100</f>
        <v>30</v>
      </c>
      <c r="D12" s="2">
        <f>(omission!D12/(trial!D12))*100</f>
        <v>30</v>
      </c>
    </row>
    <row r="13" spans="1:4" x14ac:dyDescent="0.25">
      <c r="A13" t="s">
        <v>13</v>
      </c>
      <c r="B13" t="s">
        <v>17</v>
      </c>
      <c r="C13" s="2">
        <f>(omission!C13/(trial!C13))*100</f>
        <v>18</v>
      </c>
      <c r="D13" s="2">
        <f>(omission!D13/(trial!D13))*100</f>
        <v>16</v>
      </c>
    </row>
    <row r="14" spans="1:4" x14ac:dyDescent="0.25">
      <c r="A14" t="s">
        <v>14</v>
      </c>
      <c r="B14" t="s">
        <v>16</v>
      </c>
      <c r="C14" s="2">
        <f>(omission!C14/(trial!C14))*100</f>
        <v>47</v>
      </c>
      <c r="D14" s="2">
        <f>(omission!D14/(trial!D14))*100</f>
        <v>46</v>
      </c>
    </row>
    <row r="15" spans="1:4" x14ac:dyDescent="0.25">
      <c r="A15" t="s">
        <v>15</v>
      </c>
      <c r="B15" t="s">
        <v>16</v>
      </c>
      <c r="C15" s="2">
        <f>(omission!C15/(trial!C15))*100</f>
        <v>54</v>
      </c>
      <c r="D15" s="2">
        <f>(omission!D15/(trial!D15))*100</f>
        <v>46</v>
      </c>
    </row>
    <row r="18" spans="1:4" x14ac:dyDescent="0.25">
      <c r="A18" t="s">
        <v>42</v>
      </c>
      <c r="C18" s="1">
        <f t="shared" ref="C18:D18" si="0">AVERAGE(C4:C17)</f>
        <v>35.494623655913976</v>
      </c>
      <c r="D18" s="1">
        <f t="shared" si="0"/>
        <v>30.5</v>
      </c>
    </row>
    <row r="19" spans="1:4" x14ac:dyDescent="0.25">
      <c r="A19" t="s">
        <v>18</v>
      </c>
      <c r="C19" s="1">
        <f t="shared" ref="C19:D19" si="1">STDEV(C4:C17)</f>
        <v>13.267064845605717</v>
      </c>
      <c r="D19" s="1">
        <f t="shared" si="1"/>
        <v>9.8857105322416121</v>
      </c>
    </row>
    <row r="20" spans="1:4" x14ac:dyDescent="0.25">
      <c r="A20" t="s">
        <v>19</v>
      </c>
      <c r="C20" s="1">
        <f t="shared" ref="C20:D20" si="2">(STDEV(C4:C17)/(SQRT(COUNT(C4:C17))))</f>
        <v>3.8298717299833407</v>
      </c>
      <c r="D20" s="1">
        <f t="shared" si="2"/>
        <v>2.8537588184602067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workbookViewId="0">
      <selection activeCell="A21" sqref="A21:D21"/>
    </sheetView>
  </sheetViews>
  <sheetFormatPr defaultRowHeight="12.75" x14ac:dyDescent="0.25"/>
  <sheetData>
    <row r="1" spans="1:4" x14ac:dyDescent="0.25">
      <c r="A1" t="s">
        <v>32</v>
      </c>
    </row>
    <row r="3" spans="1:4" x14ac:dyDescent="0.25">
      <c r="A3" t="s">
        <v>33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f>(pers!C4/correct!C4)*100</f>
        <v>0</v>
      </c>
      <c r="D4">
        <f>(pers!D4/correct!D4)*100</f>
        <v>14.545454545454545</v>
      </c>
    </row>
    <row r="5" spans="1:4" x14ac:dyDescent="0.25">
      <c r="A5" t="s">
        <v>5</v>
      </c>
      <c r="B5" t="s">
        <v>16</v>
      </c>
      <c r="C5">
        <f>(pers!C5/correct!C5)*100</f>
        <v>7.2727272727272725</v>
      </c>
      <c r="D5">
        <f>(pers!D5/correct!D5)*100</f>
        <v>3.225806451612903</v>
      </c>
    </row>
    <row r="6" spans="1:4" x14ac:dyDescent="0.25">
      <c r="A6" t="s">
        <v>6</v>
      </c>
      <c r="B6" t="s">
        <v>17</v>
      </c>
      <c r="C6">
        <f>(pers!C6/correct!C6)*100</f>
        <v>17.241379310344829</v>
      </c>
      <c r="D6">
        <f>(pers!D6/correct!D6)*100</f>
        <v>10.909090909090908</v>
      </c>
    </row>
    <row r="7" spans="1:4" x14ac:dyDescent="0.25">
      <c r="A7" t="s">
        <v>7</v>
      </c>
      <c r="B7" t="s">
        <v>17</v>
      </c>
      <c r="C7">
        <f>(pers!C7/correct!C7)*100</f>
        <v>4.8780487804878048</v>
      </c>
      <c r="D7">
        <f>(pers!D7/correct!D7)*100</f>
        <v>3.8461538461538463</v>
      </c>
    </row>
    <row r="8" spans="1:4" x14ac:dyDescent="0.25">
      <c r="A8" t="s">
        <v>8</v>
      </c>
      <c r="B8" t="s">
        <v>16</v>
      </c>
      <c r="C8">
        <f>(pers!C8/correct!C8)*100</f>
        <v>9.5238095238095237</v>
      </c>
      <c r="D8">
        <f>(pers!D8/correct!D8)*100</f>
        <v>8.7719298245614024</v>
      </c>
    </row>
    <row r="9" spans="1:4" x14ac:dyDescent="0.25">
      <c r="A9" t="s">
        <v>9</v>
      </c>
      <c r="B9" t="s">
        <v>23</v>
      </c>
      <c r="C9">
        <f>(pers!C9/correct!C9)*100</f>
        <v>11.940298507462686</v>
      </c>
      <c r="D9">
        <f>(pers!D9/correct!D9)*100</f>
        <v>8.1967213114754092</v>
      </c>
    </row>
    <row r="10" spans="1:4" x14ac:dyDescent="0.25">
      <c r="A10" t="s">
        <v>10</v>
      </c>
      <c r="B10" t="s">
        <v>16</v>
      </c>
      <c r="C10">
        <f>(pers!C10/correct!C10)*100</f>
        <v>12</v>
      </c>
      <c r="D10">
        <f>(pers!D10/correct!D10)*100</f>
        <v>8.9552238805970141</v>
      </c>
    </row>
    <row r="11" spans="1:4" x14ac:dyDescent="0.25">
      <c r="A11" t="s">
        <v>11</v>
      </c>
      <c r="B11" t="s">
        <v>17</v>
      </c>
      <c r="C11">
        <f>(pers!C11/correct!C11)*100</f>
        <v>5.7692307692307692</v>
      </c>
      <c r="D11">
        <f>(pers!D11/correct!D11)*100</f>
        <v>12.962962962962962</v>
      </c>
    </row>
    <row r="12" spans="1:4" x14ac:dyDescent="0.25">
      <c r="A12" t="s">
        <v>12</v>
      </c>
      <c r="B12" t="s">
        <v>17</v>
      </c>
      <c r="C12">
        <f>(pers!C12/correct!C12)*100</f>
        <v>16.071428571428573</v>
      </c>
      <c r="D12">
        <f>(pers!D12/correct!D12)*100</f>
        <v>5.7692307692307692</v>
      </c>
    </row>
    <row r="13" spans="1:4" x14ac:dyDescent="0.25">
      <c r="A13" t="s">
        <v>13</v>
      </c>
      <c r="B13" t="s">
        <v>17</v>
      </c>
      <c r="C13">
        <f>(pers!C13/correct!C13)*100</f>
        <v>12.857142857142856</v>
      </c>
      <c r="D13">
        <f>(pers!D13/correct!D13)*100</f>
        <v>9.5238095238095237</v>
      </c>
    </row>
    <row r="14" spans="1:4" x14ac:dyDescent="0.25">
      <c r="A14" t="s">
        <v>14</v>
      </c>
      <c r="B14" t="s">
        <v>16</v>
      </c>
      <c r="C14">
        <f>(pers!C14/correct!C14)*100</f>
        <v>31.707317073170731</v>
      </c>
      <c r="D14">
        <f>(pers!D14/correct!D14)*100</f>
        <v>38.636363636363633</v>
      </c>
    </row>
    <row r="15" spans="1:4" x14ac:dyDescent="0.25">
      <c r="A15" t="s">
        <v>15</v>
      </c>
      <c r="B15" t="s">
        <v>16</v>
      </c>
      <c r="C15">
        <f>(pers!C15/correct!C15)*100</f>
        <v>8.3333333333333321</v>
      </c>
      <c r="D15">
        <f>(pers!D15/correct!D15)*100</f>
        <v>9.7560975609756095</v>
      </c>
    </row>
    <row r="18" spans="1:4" x14ac:dyDescent="0.25">
      <c r="A18" t="s">
        <v>42</v>
      </c>
      <c r="C18" s="1">
        <f t="shared" ref="C18:D18" si="0">AVERAGE(C4:C17)</f>
        <v>11.466226333261533</v>
      </c>
      <c r="D18" s="1">
        <f t="shared" si="0"/>
        <v>11.258237101857377</v>
      </c>
    </row>
    <row r="19" spans="1:4" x14ac:dyDescent="0.25">
      <c r="A19" t="s">
        <v>18</v>
      </c>
      <c r="C19" s="1">
        <f t="shared" ref="C19:D19" si="1">STDEV(C4:C17)</f>
        <v>8.0068945612505047</v>
      </c>
      <c r="D19" s="1">
        <f t="shared" si="1"/>
        <v>9.2397700196655812</v>
      </c>
    </row>
    <row r="20" spans="1:4" x14ac:dyDescent="0.25">
      <c r="A20" t="s">
        <v>19</v>
      </c>
      <c r="C20" s="1">
        <f t="shared" ref="C20:D20" si="2">(STDEV(C4:C17)/(SQRT(COUNT(C4:C17))))</f>
        <v>2.3113913651554649</v>
      </c>
      <c r="D20" s="1">
        <f t="shared" si="2"/>
        <v>2.6672918540520785</v>
      </c>
    </row>
    <row r="21" spans="1:4" x14ac:dyDescent="0.25">
      <c r="D21" s="3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workbookViewId="0">
      <selection activeCell="A21" sqref="A21: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21</v>
      </c>
    </row>
    <row r="3" spans="1:4" x14ac:dyDescent="0.25">
      <c r="A3" t="s">
        <v>33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1.06</v>
      </c>
      <c r="D4">
        <v>0.92</v>
      </c>
    </row>
    <row r="5" spans="1:4" x14ac:dyDescent="0.25">
      <c r="A5" t="s">
        <v>5</v>
      </c>
      <c r="B5" t="s">
        <v>16</v>
      </c>
      <c r="C5">
        <v>1.63</v>
      </c>
      <c r="D5">
        <v>0.98</v>
      </c>
    </row>
    <row r="6" spans="1:4" x14ac:dyDescent="0.25">
      <c r="A6" t="s">
        <v>6</v>
      </c>
      <c r="B6" t="s">
        <v>28</v>
      </c>
      <c r="C6">
        <v>0.67</v>
      </c>
      <c r="D6">
        <v>0.86</v>
      </c>
    </row>
    <row r="7" spans="1:4" x14ac:dyDescent="0.25">
      <c r="A7" t="s">
        <v>7</v>
      </c>
      <c r="B7" t="s">
        <v>17</v>
      </c>
      <c r="C7">
        <v>0.63</v>
      </c>
      <c r="D7">
        <v>0.5</v>
      </c>
    </row>
    <row r="8" spans="1:4" x14ac:dyDescent="0.25">
      <c r="A8" t="s">
        <v>8</v>
      </c>
      <c r="B8" t="s">
        <v>22</v>
      </c>
      <c r="C8">
        <v>0.99</v>
      </c>
      <c r="D8">
        <v>0.93</v>
      </c>
    </row>
    <row r="9" spans="1:4" x14ac:dyDescent="0.25">
      <c r="A9" t="s">
        <v>9</v>
      </c>
      <c r="B9" t="s">
        <v>23</v>
      </c>
      <c r="C9">
        <v>1.06</v>
      </c>
      <c r="D9">
        <v>0.97</v>
      </c>
    </row>
    <row r="10" spans="1:4" x14ac:dyDescent="0.25">
      <c r="A10" t="s">
        <v>10</v>
      </c>
      <c r="B10" t="s">
        <v>16</v>
      </c>
      <c r="C10">
        <v>0.77</v>
      </c>
      <c r="D10">
        <v>0.83</v>
      </c>
    </row>
    <row r="11" spans="1:4" x14ac:dyDescent="0.25">
      <c r="A11" t="s">
        <v>11</v>
      </c>
      <c r="B11" t="s">
        <v>17</v>
      </c>
      <c r="C11">
        <v>1.34</v>
      </c>
      <c r="D11">
        <v>0.69</v>
      </c>
    </row>
    <row r="12" spans="1:4" x14ac:dyDescent="0.25">
      <c r="A12" t="s">
        <v>12</v>
      </c>
      <c r="B12" t="s">
        <v>17</v>
      </c>
      <c r="C12">
        <v>1.62</v>
      </c>
      <c r="D12">
        <v>1.5</v>
      </c>
    </row>
    <row r="13" spans="1:4" x14ac:dyDescent="0.25">
      <c r="A13" t="s">
        <v>13</v>
      </c>
      <c r="B13" t="s">
        <v>25</v>
      </c>
      <c r="C13">
        <v>0.82</v>
      </c>
      <c r="D13">
        <v>0.73</v>
      </c>
    </row>
    <row r="14" spans="1:4" x14ac:dyDescent="0.25">
      <c r="A14" t="s">
        <v>14</v>
      </c>
      <c r="B14" t="s">
        <v>27</v>
      </c>
      <c r="C14">
        <v>1.05</v>
      </c>
      <c r="D14">
        <v>0.92</v>
      </c>
    </row>
    <row r="15" spans="1:4" x14ac:dyDescent="0.25">
      <c r="A15" t="s">
        <v>15</v>
      </c>
      <c r="B15" t="s">
        <v>29</v>
      </c>
      <c r="C15">
        <v>1.46</v>
      </c>
      <c r="D15">
        <v>0.84</v>
      </c>
    </row>
    <row r="18" spans="1:4" x14ac:dyDescent="0.25">
      <c r="A18" t="s">
        <v>43</v>
      </c>
      <c r="C18" s="1">
        <f t="shared" ref="C18:D18" si="0">AVERAGE(C4:C17)</f>
        <v>1.0916666666666668</v>
      </c>
      <c r="D18" s="1">
        <f t="shared" si="0"/>
        <v>0.88916666666666666</v>
      </c>
    </row>
    <row r="19" spans="1:4" x14ac:dyDescent="0.25">
      <c r="A19" t="s">
        <v>18</v>
      </c>
      <c r="C19" s="1">
        <f t="shared" ref="C19:D19" si="1">STDEV(C4:C17)</f>
        <v>0.35013850073502251</v>
      </c>
      <c r="D19" s="1">
        <f t="shared" si="1"/>
        <v>0.23639175240701749</v>
      </c>
    </row>
    <row r="20" spans="1:4" x14ac:dyDescent="0.25">
      <c r="A20" t="s">
        <v>19</v>
      </c>
      <c r="C20" s="1">
        <f t="shared" ref="C20:D20" si="2">(STDEV(C4:C17)/(SQRT(COUNT(C4:C17))))</f>
        <v>0.10107627882650862</v>
      </c>
      <c r="D20" s="1">
        <f t="shared" si="2"/>
        <v>6.8240420943199459E-2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workbookViewId="0">
      <selection activeCell="A21" sqref="A21: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41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1.71</v>
      </c>
      <c r="D4">
        <v>1.88</v>
      </c>
    </row>
    <row r="5" spans="1:4" x14ac:dyDescent="0.25">
      <c r="A5" t="s">
        <v>5</v>
      </c>
      <c r="B5" t="s">
        <v>16</v>
      </c>
      <c r="C5">
        <v>2.19</v>
      </c>
      <c r="D5">
        <v>1.69</v>
      </c>
    </row>
    <row r="6" spans="1:4" x14ac:dyDescent="0.25">
      <c r="A6" t="s">
        <v>6</v>
      </c>
      <c r="B6" t="s">
        <v>28</v>
      </c>
      <c r="C6">
        <v>2.34</v>
      </c>
      <c r="D6">
        <v>1.84</v>
      </c>
    </row>
    <row r="7" spans="1:4" x14ac:dyDescent="0.25">
      <c r="A7" t="s">
        <v>7</v>
      </c>
      <c r="B7" t="s">
        <v>17</v>
      </c>
      <c r="C7">
        <v>2.99</v>
      </c>
      <c r="D7">
        <v>1.97</v>
      </c>
    </row>
    <row r="8" spans="1:4" x14ac:dyDescent="0.25">
      <c r="A8" t="s">
        <v>8</v>
      </c>
      <c r="B8" t="s">
        <v>24</v>
      </c>
      <c r="C8">
        <v>2.4700000000000002</v>
      </c>
      <c r="D8">
        <v>1.87</v>
      </c>
    </row>
    <row r="9" spans="1:4" x14ac:dyDescent="0.25">
      <c r="A9" t="s">
        <v>9</v>
      </c>
      <c r="B9" t="s">
        <v>23</v>
      </c>
      <c r="C9">
        <v>1.8</v>
      </c>
      <c r="D9">
        <v>1.47</v>
      </c>
    </row>
    <row r="10" spans="1:4" x14ac:dyDescent="0.25">
      <c r="A10" t="s">
        <v>10</v>
      </c>
      <c r="B10" t="s">
        <v>16</v>
      </c>
      <c r="C10">
        <v>1.78</v>
      </c>
      <c r="D10">
        <v>2.2999999999999998</v>
      </c>
    </row>
    <row r="11" spans="1:4" x14ac:dyDescent="0.25">
      <c r="A11" t="s">
        <v>11</v>
      </c>
      <c r="B11" t="s">
        <v>17</v>
      </c>
      <c r="C11">
        <v>2.2000000000000002</v>
      </c>
      <c r="D11">
        <v>1.88</v>
      </c>
    </row>
    <row r="12" spans="1:4" x14ac:dyDescent="0.25">
      <c r="A12" t="s">
        <v>12</v>
      </c>
      <c r="B12" t="s">
        <v>17</v>
      </c>
      <c r="C12">
        <v>2.04</v>
      </c>
      <c r="D12">
        <v>1.52</v>
      </c>
    </row>
    <row r="13" spans="1:4" x14ac:dyDescent="0.25">
      <c r="A13" t="s">
        <v>13</v>
      </c>
      <c r="B13" t="s">
        <v>25</v>
      </c>
      <c r="C13">
        <v>1.66</v>
      </c>
      <c r="D13">
        <v>1.39</v>
      </c>
    </row>
    <row r="14" spans="1:4" x14ac:dyDescent="0.25">
      <c r="A14" t="s">
        <v>14</v>
      </c>
      <c r="B14" t="s">
        <v>27</v>
      </c>
      <c r="C14">
        <v>1.77</v>
      </c>
      <c r="D14">
        <v>1.8</v>
      </c>
    </row>
    <row r="15" spans="1:4" x14ac:dyDescent="0.25">
      <c r="A15" t="s">
        <v>15</v>
      </c>
      <c r="B15" t="s">
        <v>29</v>
      </c>
      <c r="C15">
        <v>1.81</v>
      </c>
      <c r="D15">
        <v>1.92</v>
      </c>
    </row>
    <row r="18" spans="1:4" x14ac:dyDescent="0.25">
      <c r="A18" t="s">
        <v>43</v>
      </c>
      <c r="C18" s="1">
        <f t="shared" ref="C18:D18" si="0">AVERAGE(C4:C17)</f>
        <v>2.063333333333333</v>
      </c>
      <c r="D18" s="1">
        <f t="shared" si="0"/>
        <v>1.7941666666666667</v>
      </c>
    </row>
    <row r="19" spans="1:4" x14ac:dyDescent="0.25">
      <c r="A19" t="s">
        <v>18</v>
      </c>
      <c r="C19" s="1">
        <f t="shared" ref="C19:D19" si="1">STDEV(C4:C17)</f>
        <v>0.39580374690066722</v>
      </c>
      <c r="D19" s="1">
        <f t="shared" si="1"/>
        <v>0.2485762488958895</v>
      </c>
    </row>
    <row r="20" spans="1:4" x14ac:dyDescent="0.25">
      <c r="A20" t="s">
        <v>19</v>
      </c>
      <c r="C20" s="1">
        <f t="shared" ref="C20:D20" si="2">(STDEV(C4:C17)/(SQRT(COUNT(C4:C17))))</f>
        <v>0.11425869990968136</v>
      </c>
      <c r="D20" s="1">
        <f t="shared" si="2"/>
        <v>7.1757782107094617E-2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workbookViewId="0">
      <selection activeCell="A2" sqref="A2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46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>
        <v>63</v>
      </c>
      <c r="D4">
        <v>55</v>
      </c>
    </row>
    <row r="5" spans="1:4" x14ac:dyDescent="0.25">
      <c r="A5" t="s">
        <v>5</v>
      </c>
      <c r="B5" t="s">
        <v>16</v>
      </c>
      <c r="C5">
        <v>55</v>
      </c>
      <c r="D5">
        <v>62</v>
      </c>
    </row>
    <row r="6" spans="1:4" x14ac:dyDescent="0.25">
      <c r="A6" t="s">
        <v>6</v>
      </c>
      <c r="B6" t="s">
        <v>30</v>
      </c>
      <c r="C6">
        <v>58</v>
      </c>
      <c r="D6">
        <v>55</v>
      </c>
    </row>
    <row r="7" spans="1:4" x14ac:dyDescent="0.25">
      <c r="A7" t="s">
        <v>7</v>
      </c>
      <c r="B7" t="s">
        <v>17</v>
      </c>
      <c r="C7">
        <v>41</v>
      </c>
      <c r="D7">
        <v>52</v>
      </c>
    </row>
    <row r="8" spans="1:4" x14ac:dyDescent="0.25">
      <c r="A8" t="s">
        <v>8</v>
      </c>
      <c r="B8" t="s">
        <v>22</v>
      </c>
      <c r="C8">
        <v>42</v>
      </c>
      <c r="D8">
        <v>57</v>
      </c>
    </row>
    <row r="9" spans="1:4" x14ac:dyDescent="0.25">
      <c r="A9" t="s">
        <v>9</v>
      </c>
      <c r="B9" t="s">
        <v>23</v>
      </c>
      <c r="C9">
        <v>67</v>
      </c>
      <c r="D9">
        <v>61</v>
      </c>
    </row>
    <row r="10" spans="1:4" x14ac:dyDescent="0.25">
      <c r="A10" t="s">
        <v>10</v>
      </c>
      <c r="B10" t="s">
        <v>16</v>
      </c>
      <c r="C10">
        <v>50</v>
      </c>
      <c r="D10">
        <v>67</v>
      </c>
    </row>
    <row r="11" spans="1:4" x14ac:dyDescent="0.25">
      <c r="A11" t="s">
        <v>11</v>
      </c>
      <c r="B11" t="s">
        <v>17</v>
      </c>
      <c r="C11">
        <v>52</v>
      </c>
      <c r="D11">
        <v>54</v>
      </c>
    </row>
    <row r="12" spans="1:4" x14ac:dyDescent="0.25">
      <c r="A12" t="s">
        <v>12</v>
      </c>
      <c r="B12" t="s">
        <v>17</v>
      </c>
      <c r="C12">
        <v>56</v>
      </c>
      <c r="D12">
        <v>52</v>
      </c>
    </row>
    <row r="13" spans="1:4" x14ac:dyDescent="0.25">
      <c r="A13" t="s">
        <v>13</v>
      </c>
      <c r="B13" t="s">
        <v>25</v>
      </c>
      <c r="C13">
        <v>70</v>
      </c>
      <c r="D13">
        <v>63</v>
      </c>
    </row>
    <row r="14" spans="1:4" x14ac:dyDescent="0.25">
      <c r="A14" t="s">
        <v>14</v>
      </c>
      <c r="B14" t="s">
        <v>31</v>
      </c>
      <c r="C14">
        <v>41</v>
      </c>
      <c r="D14">
        <v>44</v>
      </c>
    </row>
    <row r="15" spans="1:4" x14ac:dyDescent="0.25">
      <c r="A15" t="s">
        <v>15</v>
      </c>
      <c r="B15" t="s">
        <v>29</v>
      </c>
      <c r="C15">
        <v>36</v>
      </c>
      <c r="D15">
        <v>41</v>
      </c>
    </row>
    <row r="18" spans="1:4" x14ac:dyDescent="0.25">
      <c r="A18" t="s">
        <v>43</v>
      </c>
      <c r="C18" s="2">
        <f t="shared" ref="C18:D18" si="0">AVERAGE(C4:C17)</f>
        <v>52.583333333333336</v>
      </c>
      <c r="D18" s="2">
        <f t="shared" si="0"/>
        <v>55.25</v>
      </c>
    </row>
    <row r="19" spans="1:4" x14ac:dyDescent="0.25">
      <c r="A19" t="s">
        <v>18</v>
      </c>
      <c r="C19" s="2">
        <f t="shared" ref="C19:D19" si="1">STDEV(C4:C17)</f>
        <v>10.991387813220214</v>
      </c>
      <c r="D19" s="2">
        <f t="shared" si="1"/>
        <v>7.5813767039550752</v>
      </c>
    </row>
    <row r="20" spans="1:4" x14ac:dyDescent="0.25">
      <c r="A20" t="s">
        <v>19</v>
      </c>
      <c r="C20" s="2">
        <f t="shared" ref="C20:D20" si="2">(STDEV(C4:C17)/(SQRT(COUNT(C4:C17))))</f>
        <v>3.1729403563651317</v>
      </c>
      <c r="D20" s="2">
        <f t="shared" si="2"/>
        <v>2.1885549404282103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0"/>
  <sheetViews>
    <sheetView workbookViewId="0">
      <selection activeCell="D21" sqref="D21"/>
    </sheetView>
  </sheetViews>
  <sheetFormatPr defaultRowHeight="12.75" x14ac:dyDescent="0.25"/>
  <cols>
    <col min="1" max="1" width="9.1328125" customWidth="1"/>
  </cols>
  <sheetData>
    <row r="1" spans="1:4" x14ac:dyDescent="0.25">
      <c r="A1" t="s">
        <v>36</v>
      </c>
    </row>
    <row r="3" spans="1:4" x14ac:dyDescent="0.25">
      <c r="A3" t="s">
        <v>35</v>
      </c>
      <c r="B3" t="s">
        <v>0</v>
      </c>
      <c r="C3" t="s">
        <v>2</v>
      </c>
      <c r="D3" t="s">
        <v>1</v>
      </c>
    </row>
    <row r="4" spans="1:4" x14ac:dyDescent="0.25">
      <c r="A4" t="s">
        <v>4</v>
      </c>
      <c r="B4" t="s">
        <v>16</v>
      </c>
      <c r="C4" s="2">
        <f>('time-out'!C4/(incorrect!C4+omission!C4+pers!C4))*100</f>
        <v>27.027027027027028</v>
      </c>
      <c r="D4" s="2">
        <f>('time-out'!D4/(incorrect!D4+omission!D4+pers!D4))*100</f>
        <v>88.679245283018872</v>
      </c>
    </row>
    <row r="5" spans="1:4" x14ac:dyDescent="0.25">
      <c r="A5" t="s">
        <v>5</v>
      </c>
      <c r="B5" t="s">
        <v>16</v>
      </c>
      <c r="C5" s="2">
        <f>('time-out'!C5/(incorrect!C5+omission!C5+pers!C5))*100</f>
        <v>112.24489795918366</v>
      </c>
      <c r="D5" s="2">
        <f>('time-out'!D5/(incorrect!D5+omission!D5+pers!D5))*100</f>
        <v>67.5</v>
      </c>
    </row>
    <row r="6" spans="1:4" x14ac:dyDescent="0.25">
      <c r="A6" t="s">
        <v>6</v>
      </c>
      <c r="B6" t="s">
        <v>17</v>
      </c>
      <c r="C6" s="2">
        <f>('time-out'!C6/(incorrect!C6+omission!C6+pers!C6))*100</f>
        <v>63.46153846153846</v>
      </c>
      <c r="D6" s="2">
        <f>('time-out'!D6/(incorrect!D6+omission!D6+pers!D6))*100</f>
        <v>64.705882352941174</v>
      </c>
    </row>
    <row r="7" spans="1:4" x14ac:dyDescent="0.25">
      <c r="A7" t="s">
        <v>7</v>
      </c>
      <c r="B7" t="s">
        <v>17</v>
      </c>
      <c r="C7" s="2">
        <f>('time-out'!C7/(incorrect!C7+omission!C7+pers!C7))*100</f>
        <v>21.311475409836063</v>
      </c>
      <c r="D7" s="2">
        <f>('time-out'!D7/(incorrect!D7+omission!D7+pers!D7))*100</f>
        <v>10</v>
      </c>
    </row>
    <row r="8" spans="1:4" x14ac:dyDescent="0.25">
      <c r="A8" t="s">
        <v>8</v>
      </c>
      <c r="B8" t="s">
        <v>22</v>
      </c>
      <c r="C8" s="2">
        <f>('time-out'!C8/(incorrect!C8+omission!C8+pers!C8))*100</f>
        <v>27.419354838709676</v>
      </c>
      <c r="D8" s="2">
        <f>('time-out'!D8/(incorrect!D8+omission!D8+pers!D8))*100</f>
        <v>43.75</v>
      </c>
    </row>
    <row r="9" spans="1:4" x14ac:dyDescent="0.25">
      <c r="A9" t="s">
        <v>9</v>
      </c>
      <c r="B9" t="s">
        <v>23</v>
      </c>
      <c r="C9" s="2">
        <f>('time-out'!C9/(incorrect!C9+omission!C9+pers!C9))*100</f>
        <v>43.902439024390247</v>
      </c>
      <c r="D9" s="2">
        <f>('time-out'!D9/(incorrect!D9+omission!D9+pers!D9))*100</f>
        <v>9.0909090909090917</v>
      </c>
    </row>
    <row r="10" spans="1:4" x14ac:dyDescent="0.25">
      <c r="A10" t="s">
        <v>10</v>
      </c>
      <c r="B10" t="s">
        <v>16</v>
      </c>
      <c r="C10" s="2">
        <f>('time-out'!C10/(incorrect!C10+omission!C10+pers!C10))*100</f>
        <v>14.285714285714285</v>
      </c>
      <c r="D10" s="2">
        <f>('time-out'!D10/(incorrect!D10+omission!D10+pers!D10))*100</f>
        <v>35.897435897435898</v>
      </c>
    </row>
    <row r="11" spans="1:4" x14ac:dyDescent="0.25">
      <c r="A11" t="s">
        <v>11</v>
      </c>
      <c r="B11" t="s">
        <v>17</v>
      </c>
      <c r="C11" s="2">
        <f>('time-out'!C11/(incorrect!C11+omission!C11+pers!C11))*100</f>
        <v>62.745098039215684</v>
      </c>
      <c r="D11" s="2">
        <f>('time-out'!D11/(incorrect!D11+omission!D11+pers!D11))*100</f>
        <v>28.30188679245283</v>
      </c>
    </row>
    <row r="12" spans="1:4" x14ac:dyDescent="0.25">
      <c r="A12" t="s">
        <v>12</v>
      </c>
      <c r="B12" t="s">
        <v>17</v>
      </c>
      <c r="C12" s="2">
        <f>('time-out'!C12/(incorrect!C12+omission!C12+pers!C12))*100</f>
        <v>64.15094339622641</v>
      </c>
      <c r="D12" s="2">
        <f>('time-out'!D12/(incorrect!D12+omission!D12+pers!D12))*100</f>
        <v>54.901960784313729</v>
      </c>
    </row>
    <row r="13" spans="1:4" x14ac:dyDescent="0.25">
      <c r="A13" t="s">
        <v>13</v>
      </c>
      <c r="B13" t="s">
        <v>17</v>
      </c>
      <c r="C13" s="2">
        <f>('time-out'!C13/(incorrect!C13+omission!C13+pers!C13))*100</f>
        <v>33.333333333333329</v>
      </c>
      <c r="D13" s="2">
        <f>('time-out'!D13/(incorrect!D13+omission!D13+pers!D13))*100</f>
        <v>83.720930232558146</v>
      </c>
    </row>
    <row r="14" spans="1:4" x14ac:dyDescent="0.25">
      <c r="A14" t="s">
        <v>14</v>
      </c>
      <c r="B14" t="s">
        <v>16</v>
      </c>
      <c r="C14" s="2">
        <f>('time-out'!C14/(incorrect!C14+omission!C14+pers!C14))*100</f>
        <v>19.444444444444446</v>
      </c>
      <c r="D14" s="2">
        <f>('time-out'!D14/(incorrect!D14+omission!D14+pers!D14))*100</f>
        <v>35.61643835616438</v>
      </c>
    </row>
    <row r="15" spans="1:4" x14ac:dyDescent="0.25">
      <c r="A15" t="s">
        <v>15</v>
      </c>
      <c r="B15" t="s">
        <v>16</v>
      </c>
      <c r="C15" s="2">
        <f>('time-out'!C15/(incorrect!C15+omission!C15+pers!C15))*100</f>
        <v>17.910447761194028</v>
      </c>
      <c r="D15" s="2">
        <f>('time-out'!D15/(incorrect!D15+omission!D15+pers!D15))*100</f>
        <v>25.396825396825395</v>
      </c>
    </row>
    <row r="16" spans="1:4" x14ac:dyDescent="0.25">
      <c r="C16" s="2"/>
      <c r="D16" s="2"/>
    </row>
    <row r="18" spans="1:4" x14ac:dyDescent="0.25">
      <c r="A18" t="s">
        <v>43</v>
      </c>
      <c r="C18" s="2">
        <f>AVERAGE(C4:C17)</f>
        <v>42.269726165067773</v>
      </c>
      <c r="D18" s="2">
        <f t="shared" ref="D18" si="0">AVERAGE(D4:D17)</f>
        <v>45.630126182218284</v>
      </c>
    </row>
    <row r="19" spans="1:4" x14ac:dyDescent="0.25">
      <c r="A19" t="s">
        <v>18</v>
      </c>
      <c r="C19" s="2">
        <f t="shared" ref="C19:D19" si="1">STDEV(C4:C17)</f>
        <v>28.787253328450969</v>
      </c>
      <c r="D19" s="2">
        <f t="shared" si="1"/>
        <v>26.534861249241573</v>
      </c>
    </row>
    <row r="20" spans="1:4" x14ac:dyDescent="0.25">
      <c r="A20" t="s">
        <v>19</v>
      </c>
      <c r="C20" s="2">
        <f t="shared" ref="C20:D20" si="2">(STDEV(C4:C17)/(SQRT(COUNT(C4:C17))))</f>
        <v>8.3101642292055597</v>
      </c>
      <c r="D20" s="2">
        <f t="shared" si="2"/>
        <v>7.6599546425794962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premature %</vt:lpstr>
      <vt:lpstr>accuracy</vt:lpstr>
      <vt:lpstr>trial</vt:lpstr>
      <vt:lpstr>omission %</vt:lpstr>
      <vt:lpstr>pers %</vt:lpstr>
      <vt:lpstr>correct latecy</vt:lpstr>
      <vt:lpstr>reward latency</vt:lpstr>
      <vt:lpstr>correct</vt:lpstr>
      <vt:lpstr>time-out %</vt:lpstr>
      <vt:lpstr>time-out</vt:lpstr>
      <vt:lpstr>premature</vt:lpstr>
      <vt:lpstr>incorrect</vt:lpstr>
      <vt:lpstr>omission</vt:lpstr>
      <vt:lpstr>pers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sasamori</dc:creator>
  <cp:lastModifiedBy>笹森瞳</cp:lastModifiedBy>
  <dcterms:created xsi:type="dcterms:W3CDTF">2016-02-19T00:26:21Z</dcterms:created>
  <dcterms:modified xsi:type="dcterms:W3CDTF">2017-09-09T23:33:21Z</dcterms:modified>
</cp:coreProperties>
</file>