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wner\Desktop\20170910 仔マウス3CS方法論 投稿用\"/>
    </mc:Choice>
  </mc:AlternateContent>
  <bookViews>
    <workbookView xWindow="0" yWindow="0" windowWidth="19200" windowHeight="6945" firstSheet="6" activeTab="8" xr2:uid="{00000000-000D-0000-FFFF-FFFF00000000}"/>
  </bookViews>
  <sheets>
    <sheet name="premature %" sheetId="2" r:id="rId1"/>
    <sheet name="accuracy" sheetId="6" r:id="rId2"/>
    <sheet name="trial" sheetId="3" r:id="rId3"/>
    <sheet name="omission%" sheetId="17" r:id="rId4"/>
    <sheet name="pers %" sheetId="15" r:id="rId5"/>
    <sheet name="correct latency" sheetId="10" r:id="rId6"/>
    <sheet name="reward latency" sheetId="11" r:id="rId7"/>
    <sheet name="correct" sheetId="4" r:id="rId8"/>
    <sheet name="timeout%" sheetId="16" r:id="rId9"/>
    <sheet name="incorrect" sheetId="5" r:id="rId10"/>
    <sheet name="pers" sheetId="7" r:id="rId11"/>
    <sheet name="timeout" sheetId="8" r:id="rId12"/>
    <sheet name="omission" sheetId="13" r:id="rId13"/>
    <sheet name="premature" sheetId="1" r:id="rId14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Y20" i="3" l="1"/>
  <c r="Y21" i="11" l="1"/>
  <c r="Y22" i="11"/>
  <c r="Y23" i="11"/>
  <c r="Y24" i="11"/>
  <c r="Y25" i="11"/>
  <c r="Y26" i="11"/>
  <c r="Y27" i="11"/>
  <c r="Y28" i="11"/>
  <c r="Y29" i="11"/>
  <c r="Y30" i="11"/>
  <c r="Y31" i="11"/>
  <c r="Y32" i="11"/>
  <c r="Y33" i="11"/>
  <c r="Y21" i="10"/>
  <c r="Y22" i="10"/>
  <c r="Y23" i="10"/>
  <c r="Y24" i="10"/>
  <c r="Y25" i="10"/>
  <c r="Y26" i="10"/>
  <c r="Y27" i="10"/>
  <c r="Y28" i="10"/>
  <c r="Y29" i="10"/>
  <c r="Y30" i="10"/>
  <c r="Y31" i="10"/>
  <c r="Y32" i="10"/>
  <c r="Y33" i="10"/>
  <c r="B5" i="15"/>
  <c r="C5" i="15"/>
  <c r="D5" i="15"/>
  <c r="B6" i="15"/>
  <c r="Y6" i="15" s="1"/>
  <c r="C6" i="15"/>
  <c r="D6" i="15"/>
  <c r="B7" i="15"/>
  <c r="C7" i="15"/>
  <c r="D7" i="15"/>
  <c r="B8" i="15"/>
  <c r="C8" i="15"/>
  <c r="D8" i="15"/>
  <c r="B9" i="15"/>
  <c r="C9" i="15"/>
  <c r="D9" i="15"/>
  <c r="B10" i="15"/>
  <c r="Y10" i="15" s="1"/>
  <c r="C10" i="15"/>
  <c r="D10" i="15"/>
  <c r="B11" i="15"/>
  <c r="C11" i="15"/>
  <c r="D11" i="15"/>
  <c r="B12" i="15"/>
  <c r="C12" i="15"/>
  <c r="D12" i="15"/>
  <c r="B20" i="15"/>
  <c r="C20" i="15"/>
  <c r="D20" i="15"/>
  <c r="B21" i="15"/>
  <c r="C21" i="15"/>
  <c r="D21" i="15"/>
  <c r="B22" i="15"/>
  <c r="C22" i="15"/>
  <c r="D22" i="15"/>
  <c r="B23" i="15"/>
  <c r="C23" i="15"/>
  <c r="D23" i="15"/>
  <c r="B24" i="15"/>
  <c r="C24" i="15"/>
  <c r="D24" i="15"/>
  <c r="B25" i="15"/>
  <c r="C25" i="15"/>
  <c r="D25" i="15"/>
  <c r="B26" i="15"/>
  <c r="C26" i="15"/>
  <c r="D26" i="15"/>
  <c r="B27" i="15"/>
  <c r="C27" i="15"/>
  <c r="D27" i="15"/>
  <c r="B28" i="15"/>
  <c r="C28" i="15"/>
  <c r="D28" i="15"/>
  <c r="B29" i="15"/>
  <c r="C29" i="15"/>
  <c r="D29" i="15"/>
  <c r="B30" i="15"/>
  <c r="C30" i="15"/>
  <c r="D30" i="15"/>
  <c r="B31" i="15"/>
  <c r="C31" i="15"/>
  <c r="D31" i="15"/>
  <c r="B32" i="15"/>
  <c r="C32" i="15"/>
  <c r="D32" i="15"/>
  <c r="B33" i="15"/>
  <c r="C33" i="15"/>
  <c r="D33" i="15"/>
  <c r="C4" i="15"/>
  <c r="D4" i="15"/>
  <c r="B4" i="15"/>
  <c r="B5" i="2"/>
  <c r="C5" i="2"/>
  <c r="D5" i="2"/>
  <c r="B6" i="2"/>
  <c r="C6" i="2"/>
  <c r="D6" i="2"/>
  <c r="B7" i="2"/>
  <c r="C7" i="2"/>
  <c r="D7" i="2"/>
  <c r="B8" i="2"/>
  <c r="C8" i="2"/>
  <c r="D8" i="2"/>
  <c r="B9" i="2"/>
  <c r="C9" i="2"/>
  <c r="D9" i="2"/>
  <c r="B10" i="2"/>
  <c r="C10" i="2"/>
  <c r="D10" i="2"/>
  <c r="B11" i="2"/>
  <c r="C11" i="2"/>
  <c r="D11" i="2"/>
  <c r="B12" i="2"/>
  <c r="C12" i="2"/>
  <c r="D12" i="2"/>
  <c r="B20" i="2"/>
  <c r="C20" i="2"/>
  <c r="D20" i="2"/>
  <c r="B21" i="2"/>
  <c r="C21" i="2"/>
  <c r="D21" i="2"/>
  <c r="B22" i="2"/>
  <c r="C22" i="2"/>
  <c r="D22" i="2"/>
  <c r="B23" i="2"/>
  <c r="C23" i="2"/>
  <c r="D23" i="2"/>
  <c r="B24" i="2"/>
  <c r="C24" i="2"/>
  <c r="D24" i="2"/>
  <c r="B25" i="2"/>
  <c r="C25" i="2"/>
  <c r="D25" i="2"/>
  <c r="B26" i="2"/>
  <c r="C26" i="2"/>
  <c r="D26" i="2"/>
  <c r="B27" i="2"/>
  <c r="C27" i="2"/>
  <c r="D27" i="2"/>
  <c r="B28" i="2"/>
  <c r="C28" i="2"/>
  <c r="D28" i="2"/>
  <c r="B29" i="2"/>
  <c r="C29" i="2"/>
  <c r="D29" i="2"/>
  <c r="B30" i="2"/>
  <c r="C30" i="2"/>
  <c r="D30" i="2"/>
  <c r="B31" i="2"/>
  <c r="C31" i="2"/>
  <c r="D31" i="2"/>
  <c r="B32" i="2"/>
  <c r="C32" i="2"/>
  <c r="D32" i="2"/>
  <c r="B33" i="2"/>
  <c r="C33" i="2"/>
  <c r="D33" i="2"/>
  <c r="C4" i="2"/>
  <c r="D4" i="2"/>
  <c r="B4" i="2"/>
  <c r="B5" i="6"/>
  <c r="C5" i="6"/>
  <c r="D5" i="6"/>
  <c r="B6" i="6"/>
  <c r="C6" i="6"/>
  <c r="D6" i="6"/>
  <c r="B7" i="6"/>
  <c r="C7" i="6"/>
  <c r="D7" i="6"/>
  <c r="B8" i="6"/>
  <c r="C8" i="6"/>
  <c r="D8" i="6"/>
  <c r="B9" i="6"/>
  <c r="C9" i="6"/>
  <c r="D9" i="6"/>
  <c r="B10" i="6"/>
  <c r="C10" i="6"/>
  <c r="D10" i="6"/>
  <c r="B11" i="6"/>
  <c r="C11" i="6"/>
  <c r="D11" i="6"/>
  <c r="B12" i="6"/>
  <c r="C12" i="6"/>
  <c r="D12" i="6"/>
  <c r="B20" i="6"/>
  <c r="C20" i="6"/>
  <c r="D20" i="6"/>
  <c r="B21" i="6"/>
  <c r="C21" i="6"/>
  <c r="D21" i="6"/>
  <c r="B22" i="6"/>
  <c r="C22" i="6"/>
  <c r="D22" i="6"/>
  <c r="B23" i="6"/>
  <c r="C23" i="6"/>
  <c r="D23" i="6"/>
  <c r="B24" i="6"/>
  <c r="C24" i="6"/>
  <c r="D24" i="6"/>
  <c r="B25" i="6"/>
  <c r="C25" i="6"/>
  <c r="D25" i="6"/>
  <c r="B26" i="6"/>
  <c r="C26" i="6"/>
  <c r="D26" i="6"/>
  <c r="B27" i="6"/>
  <c r="C27" i="6"/>
  <c r="D27" i="6"/>
  <c r="B28" i="6"/>
  <c r="C28" i="6"/>
  <c r="D28" i="6"/>
  <c r="B29" i="6"/>
  <c r="C29" i="6"/>
  <c r="D29" i="6"/>
  <c r="B30" i="6"/>
  <c r="C30" i="6"/>
  <c r="D30" i="6"/>
  <c r="B31" i="6"/>
  <c r="C31" i="6"/>
  <c r="D31" i="6"/>
  <c r="B32" i="6"/>
  <c r="C32" i="6"/>
  <c r="D32" i="6"/>
  <c r="B33" i="6"/>
  <c r="C33" i="6"/>
  <c r="D33" i="6"/>
  <c r="C4" i="6"/>
  <c r="D4" i="6"/>
  <c r="B4" i="6"/>
  <c r="Y25" i="4"/>
  <c r="Y25" i="3"/>
  <c r="Y11" i="15" l="1"/>
  <c r="Y7" i="15"/>
  <c r="Y12" i="15"/>
  <c r="Y8" i="15"/>
  <c r="Y4" i="6"/>
  <c r="Y4" i="15"/>
  <c r="Y9" i="15"/>
  <c r="Y5" i="15"/>
  <c r="Y4" i="2"/>
  <c r="C41" i="17"/>
  <c r="B41" i="17"/>
  <c r="C41" i="16"/>
  <c r="B41" i="16"/>
  <c r="C41" i="15" l="1"/>
  <c r="B41" i="15"/>
  <c r="Y30" i="15" l="1"/>
  <c r="Y22" i="15"/>
  <c r="Y20" i="15"/>
  <c r="Y26" i="15"/>
  <c r="Y33" i="15"/>
  <c r="Y31" i="15"/>
  <c r="Y27" i="15"/>
  <c r="Y23" i="15"/>
  <c r="Y29" i="15"/>
  <c r="Y28" i="15"/>
  <c r="Y24" i="15"/>
  <c r="Y21" i="15"/>
  <c r="Y25" i="15"/>
  <c r="Y32" i="15"/>
  <c r="B4" i="13"/>
  <c r="C4" i="13"/>
  <c r="D4" i="13"/>
  <c r="B5" i="13"/>
  <c r="C5" i="13"/>
  <c r="D5" i="13"/>
  <c r="B6" i="13"/>
  <c r="C6" i="13"/>
  <c r="D6" i="13"/>
  <c r="B7" i="13"/>
  <c r="C7" i="13"/>
  <c r="D7" i="13"/>
  <c r="B8" i="13"/>
  <c r="C8" i="13"/>
  <c r="D8" i="13"/>
  <c r="B9" i="13"/>
  <c r="C9" i="13"/>
  <c r="D9" i="13"/>
  <c r="B10" i="13"/>
  <c r="C10" i="13"/>
  <c r="D10" i="13"/>
  <c r="B11" i="13"/>
  <c r="C11" i="13"/>
  <c r="D11" i="13"/>
  <c r="B12" i="13"/>
  <c r="C12" i="13"/>
  <c r="D12" i="13"/>
  <c r="B20" i="13"/>
  <c r="C20" i="13"/>
  <c r="D20" i="13"/>
  <c r="B21" i="13"/>
  <c r="C21" i="13"/>
  <c r="D21" i="13"/>
  <c r="B22" i="13"/>
  <c r="C22" i="13"/>
  <c r="D22" i="13"/>
  <c r="B23" i="13"/>
  <c r="C23" i="13"/>
  <c r="D23" i="13"/>
  <c r="B24" i="13"/>
  <c r="C24" i="13"/>
  <c r="D24" i="13"/>
  <c r="B25" i="13"/>
  <c r="C25" i="13"/>
  <c r="D25" i="13"/>
  <c r="B26" i="13"/>
  <c r="C26" i="13"/>
  <c r="D26" i="13"/>
  <c r="B27" i="13"/>
  <c r="C27" i="13"/>
  <c r="D27" i="13"/>
  <c r="B28" i="13"/>
  <c r="C28" i="13"/>
  <c r="D28" i="13"/>
  <c r="B29" i="13"/>
  <c r="C29" i="13"/>
  <c r="D29" i="13"/>
  <c r="B30" i="13"/>
  <c r="C30" i="13"/>
  <c r="D30" i="13"/>
  <c r="B31" i="13"/>
  <c r="C31" i="13"/>
  <c r="D31" i="13"/>
  <c r="C32" i="13"/>
  <c r="D32" i="13"/>
  <c r="C33" i="13"/>
  <c r="D33" i="13"/>
  <c r="B32" i="13"/>
  <c r="B33" i="13"/>
  <c r="D33" i="16" l="1"/>
  <c r="D33" i="17"/>
  <c r="C30" i="16"/>
  <c r="C30" i="17"/>
  <c r="D27" i="16"/>
  <c r="D27" i="17"/>
  <c r="B25" i="16"/>
  <c r="B25" i="17"/>
  <c r="C22" i="16"/>
  <c r="C22" i="17"/>
  <c r="D12" i="16"/>
  <c r="D12" i="17"/>
  <c r="B10" i="16"/>
  <c r="B10" i="17"/>
  <c r="C7" i="16"/>
  <c r="C7" i="17"/>
  <c r="C33" i="16"/>
  <c r="C33" i="17"/>
  <c r="C31" i="16"/>
  <c r="C31" i="17"/>
  <c r="B30" i="16"/>
  <c r="B30" i="17"/>
  <c r="D28" i="16"/>
  <c r="D28" i="17"/>
  <c r="C27" i="16"/>
  <c r="C27" i="17"/>
  <c r="B26" i="16"/>
  <c r="B26" i="17"/>
  <c r="D24" i="16"/>
  <c r="D24" i="17"/>
  <c r="C23" i="16"/>
  <c r="C23" i="17"/>
  <c r="B22" i="16"/>
  <c r="B22" i="17"/>
  <c r="D20" i="16"/>
  <c r="D20" i="17"/>
  <c r="C12" i="16"/>
  <c r="C12" i="17"/>
  <c r="B11" i="16"/>
  <c r="B11" i="17"/>
  <c r="D9" i="16"/>
  <c r="D9" i="17"/>
  <c r="C8" i="16"/>
  <c r="C8" i="17"/>
  <c r="B7" i="16"/>
  <c r="B7" i="17"/>
  <c r="D5" i="16"/>
  <c r="D5" i="17"/>
  <c r="C4" i="16"/>
  <c r="C4" i="17"/>
  <c r="D32" i="16"/>
  <c r="D32" i="17"/>
  <c r="D29" i="16"/>
  <c r="D29" i="17"/>
  <c r="B27" i="16"/>
  <c r="B27" i="17"/>
  <c r="B23" i="16"/>
  <c r="B23" i="17"/>
  <c r="C20" i="16"/>
  <c r="C20" i="17"/>
  <c r="D10" i="16"/>
  <c r="D10" i="17"/>
  <c r="B8" i="16"/>
  <c r="B8" i="17"/>
  <c r="B4" i="16"/>
  <c r="B4" i="17"/>
  <c r="B33" i="16"/>
  <c r="B33" i="17"/>
  <c r="B31" i="16"/>
  <c r="B31" i="17"/>
  <c r="C28" i="16"/>
  <c r="C28" i="17"/>
  <c r="D25" i="16"/>
  <c r="D25" i="17"/>
  <c r="C24" i="16"/>
  <c r="C24" i="17"/>
  <c r="D21" i="16"/>
  <c r="D21" i="17"/>
  <c r="B12" i="16"/>
  <c r="B12" i="17"/>
  <c r="C9" i="16"/>
  <c r="C9" i="17"/>
  <c r="D6" i="16"/>
  <c r="D6" i="17"/>
  <c r="C5" i="16"/>
  <c r="C5" i="17"/>
  <c r="B32" i="16"/>
  <c r="B32" i="17"/>
  <c r="C32" i="16"/>
  <c r="C32" i="17"/>
  <c r="D30" i="16"/>
  <c r="D30" i="17"/>
  <c r="C29" i="16"/>
  <c r="C29" i="17"/>
  <c r="B28" i="16"/>
  <c r="B28" i="17"/>
  <c r="D26" i="16"/>
  <c r="D26" i="17"/>
  <c r="C25" i="16"/>
  <c r="C25" i="17"/>
  <c r="B24" i="16"/>
  <c r="B24" i="17"/>
  <c r="D22" i="16"/>
  <c r="D22" i="17"/>
  <c r="C21" i="16"/>
  <c r="C21" i="17"/>
  <c r="B20" i="16"/>
  <c r="B20" i="17"/>
  <c r="D11" i="16"/>
  <c r="D11" i="17"/>
  <c r="C10" i="16"/>
  <c r="C10" i="17"/>
  <c r="B9" i="16"/>
  <c r="B9" i="17"/>
  <c r="D7" i="16"/>
  <c r="D7" i="17"/>
  <c r="C6" i="16"/>
  <c r="C6" i="17"/>
  <c r="B5" i="16"/>
  <c r="B5" i="17"/>
  <c r="D31" i="16"/>
  <c r="D31" i="17"/>
  <c r="B29" i="16"/>
  <c r="B29" i="17"/>
  <c r="C26" i="16"/>
  <c r="C26" i="17"/>
  <c r="D23" i="16"/>
  <c r="D23" i="17"/>
  <c r="B21" i="16"/>
  <c r="B21" i="17"/>
  <c r="C11" i="16"/>
  <c r="C11" i="17"/>
  <c r="D8" i="16"/>
  <c r="D8" i="17"/>
  <c r="B6" i="16"/>
  <c r="B6" i="17"/>
  <c r="D4" i="16"/>
  <c r="D4" i="17"/>
  <c r="Y16" i="15"/>
  <c r="C42" i="15" s="1"/>
  <c r="Y15" i="15"/>
  <c r="B42" i="15" s="1"/>
  <c r="Y36" i="15"/>
  <c r="B43" i="15" s="1"/>
  <c r="Y37" i="15"/>
  <c r="C43" i="15" s="1"/>
  <c r="Y30" i="16" l="1"/>
  <c r="Y29" i="17"/>
  <c r="Y31" i="17"/>
  <c r="Y5" i="16"/>
  <c r="Y6" i="17"/>
  <c r="Y22" i="17"/>
  <c r="Y23" i="17"/>
  <c r="Y8" i="17"/>
  <c r="Y30" i="17"/>
  <c r="Y28" i="16"/>
  <c r="Y5" i="17"/>
  <c r="Y32" i="16"/>
  <c r="Y7" i="16"/>
  <c r="Y21" i="16"/>
  <c r="Y4" i="16"/>
  <c r="Y12" i="16"/>
  <c r="Y33" i="17"/>
  <c r="Y9" i="17"/>
  <c r="Y29" i="16"/>
  <c r="Y31" i="16"/>
  <c r="Y20" i="17"/>
  <c r="Y28" i="17"/>
  <c r="Y27" i="16"/>
  <c r="Y33" i="16"/>
  <c r="Y9" i="16"/>
  <c r="Y27" i="17"/>
  <c r="Y10" i="17"/>
  <c r="Y24" i="17"/>
  <c r="Y6" i="16"/>
  <c r="Y20" i="16"/>
  <c r="Y22" i="16"/>
  <c r="Y26" i="17"/>
  <c r="Y11" i="17"/>
  <c r="Y25" i="17"/>
  <c r="Y8" i="16"/>
  <c r="Y23" i="16"/>
  <c r="Y32" i="17"/>
  <c r="Y10" i="16"/>
  <c r="Y24" i="16"/>
  <c r="Y7" i="17"/>
  <c r="Y21" i="17"/>
  <c r="Y4" i="17"/>
  <c r="Y12" i="17"/>
  <c r="Y26" i="16"/>
  <c r="Y11" i="16"/>
  <c r="Y25" i="16"/>
  <c r="Y15" i="16" l="1"/>
  <c r="B42" i="16" s="1"/>
  <c r="Y16" i="16"/>
  <c r="C42" i="16" s="1"/>
  <c r="Y36" i="16"/>
  <c r="B43" i="16" s="1"/>
  <c r="Y37" i="16"/>
  <c r="C43" i="16" s="1"/>
  <c r="Y15" i="17"/>
  <c r="B42" i="17" s="1"/>
  <c r="X41" i="17"/>
  <c r="Y16" i="17"/>
  <c r="C42" i="17" s="1"/>
  <c r="Y37" i="17"/>
  <c r="C43" i="17" s="1"/>
  <c r="Y36" i="17"/>
  <c r="B43" i="17" s="1"/>
  <c r="Y32" i="2"/>
  <c r="Y32" i="4"/>
  <c r="Y33" i="4"/>
  <c r="Y32" i="3"/>
  <c r="Y33" i="3"/>
  <c r="Y33" i="6" l="1"/>
  <c r="Y32" i="6"/>
  <c r="Y33" i="2"/>
  <c r="Y31" i="4"/>
  <c r="Y31" i="3"/>
  <c r="Y31" i="2" l="1"/>
  <c r="Y31" i="6"/>
  <c r="Y21" i="3" l="1"/>
  <c r="Y22" i="3"/>
  <c r="Y23" i="3"/>
  <c r="Y24" i="3"/>
  <c r="Y26" i="3"/>
  <c r="Y27" i="3"/>
  <c r="Y28" i="3"/>
  <c r="Y29" i="3"/>
  <c r="Y30" i="3"/>
  <c r="Y5" i="3"/>
  <c r="Y6" i="3"/>
  <c r="Y7" i="3"/>
  <c r="Y8" i="3"/>
  <c r="Y9" i="3"/>
  <c r="Y10" i="3"/>
  <c r="Y11" i="3"/>
  <c r="Y12" i="3"/>
  <c r="B41" i="2" l="1"/>
  <c r="C41" i="2"/>
  <c r="Y30" i="2" l="1"/>
  <c r="Y21" i="2"/>
  <c r="Y28" i="2"/>
  <c r="Y9" i="2"/>
  <c r="Y24" i="2"/>
  <c r="Y7" i="2"/>
  <c r="Y5" i="2"/>
  <c r="Y27" i="2"/>
  <c r="Y25" i="2"/>
  <c r="Y22" i="2"/>
  <c r="Y10" i="2"/>
  <c r="Y8" i="2"/>
  <c r="Y26" i="2"/>
  <c r="Y12" i="2"/>
  <c r="Y11" i="2"/>
  <c r="Y6" i="2"/>
  <c r="Y20" i="2"/>
  <c r="Y29" i="2"/>
  <c r="Y23" i="2"/>
  <c r="Y5" i="4"/>
  <c r="Y6" i="4"/>
  <c r="Y7" i="4"/>
  <c r="Y8" i="4"/>
  <c r="Y9" i="4"/>
  <c r="Y10" i="4"/>
  <c r="Y11" i="4"/>
  <c r="Y12" i="4"/>
  <c r="Y21" i="4"/>
  <c r="Y22" i="4"/>
  <c r="Y23" i="4"/>
  <c r="Y24" i="4"/>
  <c r="Y26" i="4"/>
  <c r="Y27" i="4"/>
  <c r="Y28" i="4"/>
  <c r="Y29" i="4"/>
  <c r="Y30" i="4"/>
  <c r="Y37" i="2" l="1"/>
  <c r="C43" i="2" s="1"/>
  <c r="Y36" i="2"/>
  <c r="B43" i="2" s="1"/>
  <c r="Y15" i="2"/>
  <c r="B42" i="2" s="1"/>
  <c r="Y16" i="2"/>
  <c r="C42" i="2" s="1"/>
  <c r="C41" i="11"/>
  <c r="B41" i="11"/>
  <c r="Y20" i="11"/>
  <c r="Y12" i="11"/>
  <c r="Y11" i="11"/>
  <c r="Y10" i="11"/>
  <c r="Y9" i="11"/>
  <c r="Y8" i="11"/>
  <c r="Y7" i="11"/>
  <c r="Y6" i="11"/>
  <c r="Y5" i="11"/>
  <c r="Y4" i="11"/>
  <c r="C41" i="10"/>
  <c r="B41" i="10"/>
  <c r="Y20" i="10"/>
  <c r="Y12" i="10"/>
  <c r="Y11" i="10"/>
  <c r="Y10" i="10"/>
  <c r="Y9" i="10"/>
  <c r="Y8" i="10"/>
  <c r="Y7" i="10"/>
  <c r="Y6" i="10"/>
  <c r="Y5" i="10"/>
  <c r="Y4" i="10"/>
  <c r="C41" i="6"/>
  <c r="B41" i="6"/>
  <c r="Y30" i="6"/>
  <c r="Y29" i="6"/>
  <c r="Y28" i="6"/>
  <c r="Y27" i="6"/>
  <c r="Y26" i="6"/>
  <c r="Y25" i="6"/>
  <c r="Y24" i="6"/>
  <c r="Y23" i="6"/>
  <c r="Y22" i="6"/>
  <c r="Y21" i="6"/>
  <c r="Y20" i="6"/>
  <c r="Y12" i="6"/>
  <c r="Y11" i="6"/>
  <c r="Y10" i="6"/>
  <c r="Y9" i="6"/>
  <c r="Y8" i="6"/>
  <c r="Y7" i="6"/>
  <c r="Y6" i="6"/>
  <c r="Y5" i="6"/>
  <c r="C41" i="4"/>
  <c r="B41" i="4"/>
  <c r="Y20" i="4"/>
  <c r="Y4" i="4"/>
  <c r="C41" i="3"/>
  <c r="B41" i="3"/>
  <c r="Y4" i="3"/>
  <c r="Y37" i="11" l="1"/>
  <c r="C43" i="11" s="1"/>
  <c r="Y36" i="11"/>
  <c r="Y36" i="10"/>
  <c r="B43" i="10" s="1"/>
  <c r="Y37" i="10"/>
  <c r="C43" i="10" s="1"/>
  <c r="Y36" i="4"/>
  <c r="Y37" i="4"/>
  <c r="C43" i="4" s="1"/>
  <c r="Y37" i="6"/>
  <c r="C43" i="6" s="1"/>
  <c r="Y36" i="6"/>
  <c r="B43" i="6" s="1"/>
  <c r="Y36" i="3"/>
  <c r="Y37" i="3"/>
  <c r="C43" i="3" s="1"/>
  <c r="Y16" i="6"/>
  <c r="C42" i="6" s="1"/>
  <c r="B43" i="11"/>
  <c r="Y15" i="11"/>
  <c r="B42" i="11" s="1"/>
  <c r="Y16" i="10"/>
  <c r="C42" i="10" s="1"/>
  <c r="Y15" i="4"/>
  <c r="B42" i="4" s="1"/>
  <c r="Y16" i="3"/>
  <c r="C42" i="3" s="1"/>
  <c r="Y16" i="11"/>
  <c r="C42" i="11" s="1"/>
  <c r="Y15" i="10"/>
  <c r="B42" i="10" s="1"/>
  <c r="Y15" i="6"/>
  <c r="B42" i="6" s="1"/>
  <c r="B43" i="4"/>
  <c r="Y16" i="4"/>
  <c r="C42" i="4" s="1"/>
  <c r="Y15" i="3"/>
  <c r="B42" i="3" s="1"/>
  <c r="B43" i="3"/>
</calcChain>
</file>

<file path=xl/sharedStrings.xml><?xml version="1.0" encoding="utf-8"?>
<sst xmlns="http://schemas.openxmlformats.org/spreadsheetml/2006/main" count="520" uniqueCount="69">
  <si>
    <t>SM-43</t>
    <phoneticPr fontId="1"/>
  </si>
  <si>
    <t>SM-44</t>
  </si>
  <si>
    <t>SM-45</t>
  </si>
  <si>
    <t>SM-46</t>
  </si>
  <si>
    <t>SM-47</t>
  </si>
  <si>
    <t>SM-57</t>
    <phoneticPr fontId="1"/>
  </si>
  <si>
    <t>SM-60</t>
    <phoneticPr fontId="1"/>
  </si>
  <si>
    <t>SM-90</t>
    <phoneticPr fontId="1"/>
  </si>
  <si>
    <t>SM-107</t>
    <phoneticPr fontId="1"/>
  </si>
  <si>
    <t>ave</t>
    <phoneticPr fontId="1"/>
  </si>
  <si>
    <t>SEM</t>
    <phoneticPr fontId="1"/>
  </si>
  <si>
    <t>SM-48</t>
    <phoneticPr fontId="1"/>
  </si>
  <si>
    <t>SM-50</t>
    <phoneticPr fontId="1"/>
  </si>
  <si>
    <t>SM-53</t>
    <phoneticPr fontId="1"/>
  </si>
  <si>
    <t>SM-55</t>
    <phoneticPr fontId="1"/>
  </si>
  <si>
    <t>SM-56</t>
    <phoneticPr fontId="1"/>
  </si>
  <si>
    <t>SM-66</t>
    <phoneticPr fontId="1"/>
  </si>
  <si>
    <t>SM-67</t>
    <phoneticPr fontId="1"/>
  </si>
  <si>
    <t>SM-111</t>
    <phoneticPr fontId="1"/>
  </si>
  <si>
    <t>SM-112</t>
  </si>
  <si>
    <t>SM-113</t>
  </si>
  <si>
    <t>SM-114</t>
  </si>
  <si>
    <t>ave</t>
  </si>
  <si>
    <t>premature (%)</t>
    <phoneticPr fontId="1"/>
  </si>
  <si>
    <t>premature (count)</t>
    <phoneticPr fontId="1"/>
  </si>
  <si>
    <t>trial</t>
    <phoneticPr fontId="1"/>
  </si>
  <si>
    <t>accuracy</t>
    <phoneticPr fontId="1"/>
  </si>
  <si>
    <t>correct latency</t>
    <phoneticPr fontId="1"/>
  </si>
  <si>
    <t>reward latency</t>
    <phoneticPr fontId="1"/>
  </si>
  <si>
    <t>EE25</t>
    <phoneticPr fontId="1"/>
  </si>
  <si>
    <t>EE25</t>
    <phoneticPr fontId="1"/>
  </si>
  <si>
    <t>EE25</t>
    <phoneticPr fontId="1"/>
  </si>
  <si>
    <t>EE25</t>
    <phoneticPr fontId="1"/>
  </si>
  <si>
    <t>EE25</t>
    <phoneticPr fontId="1"/>
  </si>
  <si>
    <t>EE29</t>
    <phoneticPr fontId="1"/>
  </si>
  <si>
    <t>EE30</t>
    <phoneticPr fontId="1"/>
  </si>
  <si>
    <t>EE30</t>
    <phoneticPr fontId="1"/>
  </si>
  <si>
    <t>EE29</t>
    <phoneticPr fontId="1"/>
  </si>
  <si>
    <t>EE30</t>
    <phoneticPr fontId="1"/>
  </si>
  <si>
    <t>EE30</t>
    <phoneticPr fontId="1"/>
  </si>
  <si>
    <t>conventional</t>
  </si>
  <si>
    <t>conventional</t>
    <phoneticPr fontId="1"/>
  </si>
  <si>
    <t>novel</t>
  </si>
  <si>
    <t>novel</t>
    <phoneticPr fontId="1"/>
  </si>
  <si>
    <t>conventional</t>
    <phoneticPr fontId="1"/>
  </si>
  <si>
    <t>novel</t>
    <phoneticPr fontId="1"/>
  </si>
  <si>
    <t>conventional</t>
    <phoneticPr fontId="1"/>
  </si>
  <si>
    <t>novel</t>
    <phoneticPr fontId="1"/>
  </si>
  <si>
    <t>time out %</t>
    <phoneticPr fontId="1"/>
  </si>
  <si>
    <t>conventional</t>
    <phoneticPr fontId="1"/>
  </si>
  <si>
    <t>conventional</t>
    <phoneticPr fontId="1"/>
  </si>
  <si>
    <t>novel</t>
    <phoneticPr fontId="1"/>
  </si>
  <si>
    <t>omission %</t>
    <phoneticPr fontId="1"/>
  </si>
  <si>
    <t>day 1</t>
    <phoneticPr fontId="1"/>
  </si>
  <si>
    <t>day 2</t>
    <phoneticPr fontId="1"/>
  </si>
  <si>
    <t>day 3</t>
    <phoneticPr fontId="1"/>
  </si>
  <si>
    <t>mean</t>
    <phoneticPr fontId="1"/>
  </si>
  <si>
    <t>mean</t>
    <phoneticPr fontId="1"/>
  </si>
  <si>
    <t>mean</t>
    <phoneticPr fontId="1"/>
  </si>
  <si>
    <t>mean</t>
    <phoneticPr fontId="1"/>
  </si>
  <si>
    <t>mean</t>
    <phoneticPr fontId="1"/>
  </si>
  <si>
    <t>mean</t>
    <phoneticPr fontId="1"/>
  </si>
  <si>
    <t>perseverative response (%)</t>
    <phoneticPr fontId="1"/>
  </si>
  <si>
    <t>mea</t>
    <phoneticPr fontId="1"/>
  </si>
  <si>
    <t>correct (count)</t>
    <phoneticPr fontId="1"/>
  </si>
  <si>
    <t>incorrect (count)</t>
    <phoneticPr fontId="1"/>
  </si>
  <si>
    <t>perseverative response (count)</t>
    <phoneticPr fontId="1"/>
  </si>
  <si>
    <t>omission (count)</t>
    <phoneticPr fontId="1"/>
  </si>
  <si>
    <t>the number of responses during timeoout period (count)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</si>
</sst>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0.000"/>
  </numFmts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2" fontId="0" fillId="0" borderId="0" xfId="0" applyNumberFormat="1">
      <alignment vertical="center"/>
    </xf>
    <xf numFmtId="176" fontId="0" fillId="0" borderId="0" xfId="0" applyNumberFormat="1">
      <alignment vertical="center"/>
    </xf>
    <xf numFmtId="177" fontId="0" fillId="0" borderId="0" xfId="0" applyNumberFormat="1">
      <alignment vertical="center"/>
    </xf>
    <xf numFmtId="1" fontId="0" fillId="0" borderId="0" xfId="0" applyNumberFormat="1">
      <alignment vertical="center"/>
    </xf>
    <xf numFmtId="0" fontId="0" fillId="2" borderId="0" xfId="0" applyFill="1">
      <alignment vertical="center"/>
    </xf>
    <xf numFmtId="0" fontId="0" fillId="3" borderId="0" xfId="0" applyFill="1">
      <alignment vertical="center"/>
    </xf>
    <xf numFmtId="176" fontId="0" fillId="2" borderId="0" xfId="0" applyNumberFormat="1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43"/>
  <sheetViews>
    <sheetView topLeftCell="A19" zoomScale="50" zoomScaleNormal="50" workbookViewId="0">
      <selection activeCell="Z40" sqref="Z40"/>
    </sheetView>
  </sheetViews>
  <sheetFormatPr defaultRowHeight="17.649999999999999" x14ac:dyDescent="0.7"/>
  <sheetData>
    <row r="1" spans="1:25" x14ac:dyDescent="0.7">
      <c r="A1" t="s">
        <v>23</v>
      </c>
    </row>
    <row r="3" spans="1:25" x14ac:dyDescent="0.7">
      <c r="A3" t="s">
        <v>44</v>
      </c>
      <c r="B3" s="5" t="s">
        <v>53</v>
      </c>
      <c r="C3" s="5" t="s">
        <v>54</v>
      </c>
      <c r="D3" s="5" t="s">
        <v>55</v>
      </c>
      <c r="Y3" t="s">
        <v>56</v>
      </c>
    </row>
    <row r="4" spans="1:25" x14ac:dyDescent="0.7">
      <c r="A4" s="6" t="s">
        <v>0</v>
      </c>
      <c r="B4" s="2">
        <f>(premature!B4/(premature!B4+correct!B4+incorrect!B4))*100</f>
        <v>22.058823529411764</v>
      </c>
      <c r="C4" s="2">
        <f>(premature!C4/(premature!C4+correct!C4+incorrect!C4))*100</f>
        <v>7.5471698113207548</v>
      </c>
      <c r="D4" s="2">
        <f>(premature!D4/(premature!D4+correct!D4+incorrect!D4))*100</f>
        <v>7.1428571428571423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>
        <f>AVERAGE(B4:V4)</f>
        <v>12.249616827863221</v>
      </c>
    </row>
    <row r="5" spans="1:25" x14ac:dyDescent="0.7">
      <c r="A5" s="6" t="s">
        <v>1</v>
      </c>
      <c r="B5" s="2">
        <f>(premature!B5/(premature!B5+correct!B5+incorrect!B5))*100</f>
        <v>11.76470588235294</v>
      </c>
      <c r="C5" s="2">
        <f>(premature!C5/(premature!C5+correct!C5+incorrect!C5))*100</f>
        <v>9.375</v>
      </c>
      <c r="D5" s="2">
        <f>(premature!D5/(premature!D5+correct!D5+incorrect!D5))*100</f>
        <v>8.1081081081081088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>
        <f t="shared" ref="Y5:Y12" si="0">AVERAGE(B5:V5)</f>
        <v>9.7492713301536842</v>
      </c>
    </row>
    <row r="6" spans="1:25" x14ac:dyDescent="0.7">
      <c r="A6" s="6" t="s">
        <v>2</v>
      </c>
      <c r="B6" s="2">
        <f>(premature!B6/(premature!B6+correct!B6+incorrect!B6))*100</f>
        <v>5.5555555555555554</v>
      </c>
      <c r="C6" s="2">
        <f>(premature!C6/(premature!C6+correct!C6+incorrect!C6))*100</f>
        <v>21.052631578947366</v>
      </c>
      <c r="D6" s="2">
        <f>(premature!D6/(premature!D6+correct!D6+incorrect!D6))*100</f>
        <v>10.256410256410255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>
        <f t="shared" si="0"/>
        <v>12.288199130304392</v>
      </c>
    </row>
    <row r="7" spans="1:25" x14ac:dyDescent="0.7">
      <c r="A7" s="6" t="s">
        <v>3</v>
      </c>
      <c r="B7" s="2">
        <f>(premature!B7/(premature!B7+correct!B7+incorrect!B7))*100</f>
        <v>2.3255813953488373</v>
      </c>
      <c r="C7" s="2">
        <f>(premature!C7/(premature!C7+correct!C7+incorrect!C7))*100</f>
        <v>3.3333333333333335</v>
      </c>
      <c r="D7" s="2">
        <f>(premature!D7/(premature!D7+correct!D7+incorrect!D7))*100</f>
        <v>6.0606060606060606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>
        <f t="shared" si="0"/>
        <v>3.9065069297627439</v>
      </c>
    </row>
    <row r="8" spans="1:25" x14ac:dyDescent="0.7">
      <c r="A8" s="6" t="s">
        <v>4</v>
      </c>
      <c r="B8" s="2">
        <f>(premature!B8/(premature!B8+correct!B8+incorrect!B8))*100</f>
        <v>3.7037037037037033</v>
      </c>
      <c r="C8" s="2">
        <f>(premature!C8/(premature!C8+correct!C8+incorrect!C8))*100</f>
        <v>0</v>
      </c>
      <c r="D8" s="2">
        <f>(premature!D8/(premature!D8+correct!D8+incorrect!D8))*100</f>
        <v>3.278688524590164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>
        <f t="shared" si="0"/>
        <v>2.3274640760979559</v>
      </c>
    </row>
    <row r="9" spans="1:25" x14ac:dyDescent="0.7">
      <c r="A9" s="6" t="s">
        <v>5</v>
      </c>
      <c r="B9" s="2">
        <f>(premature!B9/(premature!B9+correct!B9+incorrect!B9))*100</f>
        <v>6.7796610169491522</v>
      </c>
      <c r="C9" s="2">
        <f>(premature!C9/(premature!C9+correct!C9+incorrect!C9))*100</f>
        <v>12.698412698412698</v>
      </c>
      <c r="D9" s="2">
        <f>(premature!D9/(premature!D9+correct!D9+incorrect!D9))*100</f>
        <v>13.043478260869565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>
        <f t="shared" si="0"/>
        <v>10.840517325410472</v>
      </c>
    </row>
    <row r="10" spans="1:25" x14ac:dyDescent="0.7">
      <c r="A10" s="6" t="s">
        <v>6</v>
      </c>
      <c r="B10" s="2">
        <f>(premature!B10/(premature!B10+correct!B10+incorrect!B10))*100</f>
        <v>6.5217391304347823</v>
      </c>
      <c r="C10" s="2">
        <f>(premature!C10/(premature!C10+correct!C10+incorrect!C10))*100</f>
        <v>11.538461538461538</v>
      </c>
      <c r="D10" s="2">
        <f>(premature!D10/(premature!D10+correct!D10+incorrect!D10))*100</f>
        <v>17.857142857142858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>
        <f t="shared" si="0"/>
        <v>11.972447842013059</v>
      </c>
    </row>
    <row r="11" spans="1:25" x14ac:dyDescent="0.7">
      <c r="A11" s="6" t="s">
        <v>7</v>
      </c>
      <c r="B11" s="2">
        <f>(premature!B11/(premature!B11+correct!B11+incorrect!B11))*100</f>
        <v>5.2631578947368416</v>
      </c>
      <c r="C11" s="2">
        <f>(premature!C11/(premature!C11+correct!C11+incorrect!C11))*100</f>
        <v>2.0408163265306123</v>
      </c>
      <c r="D11" s="2">
        <f>(premature!D11/(premature!D11+correct!D11+incorrect!D11))*100</f>
        <v>4.3478260869565215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>
        <f t="shared" si="0"/>
        <v>3.8839334360746585</v>
      </c>
    </row>
    <row r="12" spans="1:25" x14ac:dyDescent="0.7">
      <c r="A12" s="6" t="s">
        <v>8</v>
      </c>
      <c r="B12" s="2">
        <f>(premature!B12/(premature!B12+correct!B12+incorrect!B12))*100</f>
        <v>26.027397260273972</v>
      </c>
      <c r="C12" s="2">
        <f>(premature!C12/(premature!C12+correct!C12+incorrect!C12))*100</f>
        <v>11.538461538461538</v>
      </c>
      <c r="D12" s="2">
        <f>(premature!D12/(premature!D12+correct!D12+incorrect!D12))*100</f>
        <v>16.326530612244898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>
        <f t="shared" si="0"/>
        <v>17.964129803660139</v>
      </c>
    </row>
    <row r="13" spans="1:25" x14ac:dyDescent="0.7"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x14ac:dyDescent="0.7"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x14ac:dyDescent="0.7">
      <c r="A15" t="s">
        <v>57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>
        <f>AVERAGE(Y4:Y12)</f>
        <v>9.4646763001489251</v>
      </c>
    </row>
    <row r="16" spans="1:25" x14ac:dyDescent="0.7">
      <c r="A16" t="s">
        <v>10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>
        <f>STDEV(Y4:Y12)/(SQRT(COUNT(Y4:Y12)))</f>
        <v>1.7046076109804618</v>
      </c>
    </row>
    <row r="17" spans="1:25" x14ac:dyDescent="0.7"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x14ac:dyDescent="0.7"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x14ac:dyDescent="0.7">
      <c r="A19" t="s">
        <v>45</v>
      </c>
      <c r="B19" s="5" t="s">
        <v>53</v>
      </c>
      <c r="C19" s="5" t="s">
        <v>54</v>
      </c>
      <c r="D19" s="5" t="s">
        <v>55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 t="s">
        <v>58</v>
      </c>
    </row>
    <row r="20" spans="1:25" x14ac:dyDescent="0.7">
      <c r="A20" s="6" t="s">
        <v>11</v>
      </c>
      <c r="B20" s="2">
        <f>(premature!B20/(premature!B20+correct!B20+incorrect!B20))*100</f>
        <v>13.888888888888889</v>
      </c>
      <c r="C20" s="2">
        <f>(premature!C20/(premature!C20+correct!C20+incorrect!C20))*100</f>
        <v>2.7777777777777777</v>
      </c>
      <c r="D20" s="2">
        <f>(premature!D20/(premature!D20+correct!D20+incorrect!D20))*100</f>
        <v>0</v>
      </c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>
        <f>AVERAGE(B20:V20)</f>
        <v>5.5555555555555562</v>
      </c>
    </row>
    <row r="21" spans="1:25" x14ac:dyDescent="0.7">
      <c r="A21" s="6" t="s">
        <v>12</v>
      </c>
      <c r="B21" s="2">
        <f>(premature!B21/(premature!B21+correct!B21+incorrect!B21))*100</f>
        <v>23.684210526315788</v>
      </c>
      <c r="C21" s="2">
        <f>(premature!C21/(premature!C21+correct!C21+incorrect!C21))*100</f>
        <v>0</v>
      </c>
      <c r="D21" s="2">
        <f>(premature!D21/(premature!D21+correct!D21+incorrect!D21))*100</f>
        <v>0</v>
      </c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>
        <f t="shared" ref="Y21:Y33" si="1">AVERAGE(B21:V21)</f>
        <v>7.8947368421052628</v>
      </c>
    </row>
    <row r="22" spans="1:25" x14ac:dyDescent="0.7">
      <c r="A22" s="6" t="s">
        <v>13</v>
      </c>
      <c r="B22" s="2">
        <f>(premature!B22/(premature!B22+correct!B22+incorrect!B22))*100</f>
        <v>21.917808219178081</v>
      </c>
      <c r="C22" s="2">
        <f>(premature!C22/(premature!C22+correct!C22+incorrect!C22))*100</f>
        <v>26.865671641791046</v>
      </c>
      <c r="D22" s="2">
        <f>(premature!D22/(premature!D22+correct!D22+incorrect!D22))*100</f>
        <v>20.3125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>
        <f t="shared" si="1"/>
        <v>23.031993286989707</v>
      </c>
    </row>
    <row r="23" spans="1:25" x14ac:dyDescent="0.7">
      <c r="A23" s="6" t="s">
        <v>14</v>
      </c>
      <c r="B23" s="2">
        <f>(premature!B23/(premature!B23+correct!B23+incorrect!B23))*100</f>
        <v>23.076923076923077</v>
      </c>
      <c r="C23" s="2">
        <f>(premature!C23/(premature!C23+correct!C23+incorrect!C23))*100</f>
        <v>31.884057971014489</v>
      </c>
      <c r="D23" s="2">
        <f>(premature!D23/(premature!D23+correct!D23+incorrect!D23))*100</f>
        <v>29.333333333333332</v>
      </c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>
        <f t="shared" si="1"/>
        <v>28.098104793756963</v>
      </c>
    </row>
    <row r="24" spans="1:25" x14ac:dyDescent="0.7">
      <c r="A24" s="6" t="s">
        <v>15</v>
      </c>
      <c r="B24" s="2">
        <f>(premature!B24/(premature!B24+correct!B24+incorrect!B24))*100</f>
        <v>0</v>
      </c>
      <c r="C24" s="2">
        <f>(premature!C24/(premature!C24+correct!C24+incorrect!C24))*100</f>
        <v>6.8181818181818175</v>
      </c>
      <c r="D24" s="2">
        <f>(premature!D24/(premature!D24+correct!D24+incorrect!D24))*100</f>
        <v>10.526315789473683</v>
      </c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>
        <f t="shared" si="1"/>
        <v>5.7814992025518341</v>
      </c>
    </row>
    <row r="25" spans="1:25" x14ac:dyDescent="0.7">
      <c r="A25" s="6" t="s">
        <v>16</v>
      </c>
      <c r="B25" s="2">
        <f>(premature!B25/(premature!B25+correct!B25+incorrect!B25))*100</f>
        <v>6.4935064935064926</v>
      </c>
      <c r="C25" s="2">
        <f>(premature!C25/(premature!C25+correct!C25+incorrect!C25))*100</f>
        <v>0</v>
      </c>
      <c r="D25" s="2">
        <f>(premature!D25/(premature!D25+correct!D25+incorrect!D25))*100</f>
        <v>2.7397260273972601</v>
      </c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>
        <f t="shared" si="1"/>
        <v>3.0777441736345845</v>
      </c>
    </row>
    <row r="26" spans="1:25" x14ac:dyDescent="0.7">
      <c r="A26" s="6" t="s">
        <v>17</v>
      </c>
      <c r="B26" s="2">
        <f>(premature!B26/(premature!B26+correct!B26+incorrect!B26))*100</f>
        <v>15.555555555555555</v>
      </c>
      <c r="C26" s="2">
        <f>(premature!C26/(premature!C26+correct!C26+incorrect!C26))*100</f>
        <v>6.0606060606060606</v>
      </c>
      <c r="D26" s="2">
        <f>(premature!D26/(premature!D26+correct!D26+incorrect!D26))*100</f>
        <v>4.1666666666666661</v>
      </c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>
        <f t="shared" si="1"/>
        <v>8.5942760942760952</v>
      </c>
    </row>
    <row r="27" spans="1:25" x14ac:dyDescent="0.7">
      <c r="A27" s="6" t="s">
        <v>18</v>
      </c>
      <c r="B27" s="2">
        <f>(premature!B27/(premature!B27+correct!B27+incorrect!B27))*100</f>
        <v>16.326530612244898</v>
      </c>
      <c r="C27" s="2">
        <f>(premature!C27/(premature!C27+correct!C27+incorrect!C27))*100</f>
        <v>21.311475409836063</v>
      </c>
      <c r="D27" s="2">
        <f>(premature!D27/(premature!D27+correct!D27+incorrect!D27))*100</f>
        <v>24.528301886792452</v>
      </c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>
        <f t="shared" si="1"/>
        <v>20.722102636291137</v>
      </c>
    </row>
    <row r="28" spans="1:25" x14ac:dyDescent="0.7">
      <c r="A28" s="6" t="s">
        <v>19</v>
      </c>
      <c r="B28" s="2">
        <f>(premature!B28/(premature!B28+correct!B28+incorrect!B28))*100</f>
        <v>30.263157894736842</v>
      </c>
      <c r="C28" s="2">
        <f>(premature!C28/(premature!C28+correct!C28+incorrect!C28))*100</f>
        <v>36.144578313253014</v>
      </c>
      <c r="D28" s="2">
        <f>(premature!D28/(premature!D28+correct!D28+incorrect!D28))*100</f>
        <v>18.181818181818183</v>
      </c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>
        <f t="shared" si="1"/>
        <v>28.196518129936013</v>
      </c>
    </row>
    <row r="29" spans="1:25" x14ac:dyDescent="0.7">
      <c r="A29" s="6" t="s">
        <v>20</v>
      </c>
      <c r="B29" s="2">
        <f>(premature!B29/(premature!B29+correct!B29+incorrect!B29))*100</f>
        <v>27.500000000000004</v>
      </c>
      <c r="C29" s="2">
        <f>(premature!C29/(premature!C29+correct!C29+incorrect!C29))*100</f>
        <v>20</v>
      </c>
      <c r="D29" s="2">
        <f>(premature!D29/(premature!D29+correct!D29+incorrect!D29))*100</f>
        <v>27.777777777777779</v>
      </c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>
        <f t="shared" si="1"/>
        <v>25.092592592592592</v>
      </c>
    </row>
    <row r="30" spans="1:25" x14ac:dyDescent="0.7">
      <c r="A30" s="6" t="s">
        <v>21</v>
      </c>
      <c r="B30" s="2">
        <f>(premature!B30/(premature!B30+correct!B30+incorrect!B30))*100</f>
        <v>14.545454545454545</v>
      </c>
      <c r="C30" s="2">
        <f>(premature!C30/(premature!C30+correct!C30+incorrect!C30))*100</f>
        <v>6.5217391304347823</v>
      </c>
      <c r="D30" s="2">
        <f>(premature!D30/(premature!D30+correct!D30+incorrect!D30))*100</f>
        <v>21.052631578947366</v>
      </c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>
        <f t="shared" si="1"/>
        <v>14.039941751612233</v>
      </c>
    </row>
    <row r="31" spans="1:25" x14ac:dyDescent="0.7">
      <c r="A31" s="6" t="s">
        <v>29</v>
      </c>
      <c r="B31" s="2">
        <f>(premature!B31/(premature!B31+correct!B31+incorrect!B31))*100</f>
        <v>22.535211267605636</v>
      </c>
      <c r="C31" s="2">
        <f>(premature!C31/(premature!C31+correct!C31+incorrect!C31))*100</f>
        <v>15.555555555555555</v>
      </c>
      <c r="D31" s="2">
        <f>(premature!D31/(premature!D31+correct!D31+incorrect!D31))*100</f>
        <v>10.714285714285714</v>
      </c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>
        <f t="shared" si="1"/>
        <v>16.268350845815636</v>
      </c>
    </row>
    <row r="32" spans="1:25" x14ac:dyDescent="0.7">
      <c r="A32" s="6" t="s">
        <v>34</v>
      </c>
      <c r="B32" s="2">
        <f>(premature!B32/(premature!B32+correct!B32+incorrect!B32))*100</f>
        <v>13.513513513513514</v>
      </c>
      <c r="C32" s="2">
        <f>(premature!C32/(premature!C32+correct!C32+incorrect!C32))*100</f>
        <v>19.35483870967742</v>
      </c>
      <c r="D32" s="2">
        <f>(premature!D32/(premature!D32+correct!D32+incorrect!D32))*100</f>
        <v>1.8867924528301887</v>
      </c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>
        <f t="shared" si="1"/>
        <v>11.585048225340373</v>
      </c>
    </row>
    <row r="33" spans="1:25" x14ac:dyDescent="0.7">
      <c r="A33" s="6" t="s">
        <v>36</v>
      </c>
      <c r="B33" s="2">
        <f>(premature!B33/(premature!B33+correct!B33+incorrect!B33))*100</f>
        <v>20</v>
      </c>
      <c r="C33" s="2">
        <f>(premature!C33/(premature!C33+correct!C33+incorrect!C33))*100</f>
        <v>15</v>
      </c>
      <c r="D33" s="2">
        <f>(premature!D33/(premature!D33+correct!D33+incorrect!D33))*100</f>
        <v>0</v>
      </c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>
        <f t="shared" si="1"/>
        <v>11.666666666666666</v>
      </c>
    </row>
    <row r="34" spans="1:25" x14ac:dyDescent="0.7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x14ac:dyDescent="0.7"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x14ac:dyDescent="0.7">
      <c r="A36" t="s">
        <v>59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>
        <f>AVERAGE(Y20:Y34)</f>
        <v>14.971795056937475</v>
      </c>
    </row>
    <row r="37" spans="1:25" x14ac:dyDescent="0.7">
      <c r="A37" t="s">
        <v>10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>
        <f>STDEV(Y20:Y34)/(SQRT(COUNT(Y20:Y34)))</f>
        <v>2.3180527426340287</v>
      </c>
    </row>
    <row r="38" spans="1:25" x14ac:dyDescent="0.7"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x14ac:dyDescent="0.7"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x14ac:dyDescent="0.7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x14ac:dyDescent="0.7">
      <c r="B41" s="2" t="str">
        <f>A1</f>
        <v>premature (%)</v>
      </c>
      <c r="C41" s="2" t="str">
        <f>A37</f>
        <v>SEM</v>
      </c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x14ac:dyDescent="0.7">
      <c r="A42" t="s">
        <v>41</v>
      </c>
      <c r="B42" s="2">
        <f>Y15</f>
        <v>9.4646763001489251</v>
      </c>
      <c r="C42" s="2">
        <f>Y16</f>
        <v>1.7046076109804618</v>
      </c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x14ac:dyDescent="0.7">
      <c r="A43" t="s">
        <v>43</v>
      </c>
      <c r="B43" s="2">
        <f>Y36</f>
        <v>14.971795056937475</v>
      </c>
      <c r="C43" s="2">
        <f>Y37</f>
        <v>2.3180527426340287</v>
      </c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</sheetData>
  <phoneticPr fontId="1"/>
  <pageMargins left="0.25" right="0.25" top="0.75" bottom="0.75" header="0.3" footer="0.3"/>
  <pageSetup paperSize="9" scale="56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Y43"/>
  <sheetViews>
    <sheetView topLeftCell="A28" zoomScale="60" zoomScaleNormal="60" workbookViewId="0">
      <selection activeCell="A35" sqref="A35:E50"/>
    </sheetView>
  </sheetViews>
  <sheetFormatPr defaultRowHeight="17.649999999999999" x14ac:dyDescent="0.7"/>
  <sheetData>
    <row r="1" spans="1:25" x14ac:dyDescent="0.7">
      <c r="A1" t="s">
        <v>65</v>
      </c>
    </row>
    <row r="3" spans="1:25" x14ac:dyDescent="0.7">
      <c r="A3" t="s">
        <v>41</v>
      </c>
      <c r="B3" s="5" t="s">
        <v>53</v>
      </c>
      <c r="C3" s="5" t="s">
        <v>54</v>
      </c>
      <c r="D3" s="5" t="s">
        <v>55</v>
      </c>
    </row>
    <row r="4" spans="1:25" x14ac:dyDescent="0.7">
      <c r="A4" s="6" t="s">
        <v>0</v>
      </c>
      <c r="B4">
        <v>2</v>
      </c>
      <c r="C4">
        <v>1</v>
      </c>
      <c r="D4">
        <v>4</v>
      </c>
      <c r="Y4" s="2"/>
    </row>
    <row r="5" spans="1:25" x14ac:dyDescent="0.7">
      <c r="A5" s="6" t="s">
        <v>1</v>
      </c>
      <c r="B5">
        <v>3</v>
      </c>
      <c r="C5">
        <v>2</v>
      </c>
      <c r="D5">
        <v>2</v>
      </c>
      <c r="Y5" s="2"/>
    </row>
    <row r="6" spans="1:25" x14ac:dyDescent="0.7">
      <c r="A6" s="6" t="s">
        <v>2</v>
      </c>
      <c r="B6">
        <v>6</v>
      </c>
      <c r="C6">
        <v>2</v>
      </c>
      <c r="D6">
        <v>5</v>
      </c>
      <c r="Y6" s="2"/>
    </row>
    <row r="7" spans="1:25" x14ac:dyDescent="0.7">
      <c r="A7" s="6" t="s">
        <v>3</v>
      </c>
      <c r="B7">
        <v>6</v>
      </c>
      <c r="C7">
        <v>3</v>
      </c>
      <c r="D7">
        <v>4</v>
      </c>
      <c r="Y7" s="2"/>
    </row>
    <row r="8" spans="1:25" x14ac:dyDescent="0.7">
      <c r="A8" s="6" t="s">
        <v>4</v>
      </c>
      <c r="B8">
        <v>4</v>
      </c>
      <c r="C8">
        <v>5</v>
      </c>
      <c r="D8">
        <v>6</v>
      </c>
      <c r="Y8" s="2"/>
    </row>
    <row r="9" spans="1:25" x14ac:dyDescent="0.7">
      <c r="A9" s="6" t="s">
        <v>5</v>
      </c>
      <c r="B9">
        <v>18</v>
      </c>
      <c r="C9">
        <v>9</v>
      </c>
      <c r="D9">
        <v>7</v>
      </c>
      <c r="Y9" s="2"/>
    </row>
    <row r="10" spans="1:25" x14ac:dyDescent="0.7">
      <c r="A10" s="6" t="s">
        <v>6</v>
      </c>
      <c r="B10">
        <v>3</v>
      </c>
      <c r="C10">
        <v>2</v>
      </c>
      <c r="D10">
        <v>10</v>
      </c>
      <c r="Y10" s="2"/>
    </row>
    <row r="11" spans="1:25" x14ac:dyDescent="0.7">
      <c r="A11" s="6" t="s">
        <v>7</v>
      </c>
      <c r="B11">
        <v>1</v>
      </c>
      <c r="C11">
        <v>0</v>
      </c>
      <c r="D11">
        <v>2</v>
      </c>
      <c r="Y11" s="2"/>
    </row>
    <row r="12" spans="1:25" x14ac:dyDescent="0.7">
      <c r="A12" s="6" t="s">
        <v>8</v>
      </c>
      <c r="B12">
        <v>9</v>
      </c>
      <c r="C12">
        <v>2</v>
      </c>
      <c r="D12">
        <v>2</v>
      </c>
      <c r="Y12" s="2"/>
    </row>
    <row r="13" spans="1:25" x14ac:dyDescent="0.7">
      <c r="Y13" s="2"/>
    </row>
    <row r="14" spans="1:25" x14ac:dyDescent="0.7">
      <c r="Y14" s="2"/>
    </row>
    <row r="15" spans="1:25" x14ac:dyDescent="0.7">
      <c r="Y15" s="2"/>
    </row>
    <row r="16" spans="1:25" x14ac:dyDescent="0.7">
      <c r="Y16" s="2"/>
    </row>
    <row r="17" spans="1:25" x14ac:dyDescent="0.7">
      <c r="Y17" s="2"/>
    </row>
    <row r="18" spans="1:25" x14ac:dyDescent="0.7">
      <c r="Y18" s="2"/>
    </row>
    <row r="19" spans="1:25" x14ac:dyDescent="0.7">
      <c r="A19" t="s">
        <v>47</v>
      </c>
      <c r="B19" s="5" t="s">
        <v>53</v>
      </c>
      <c r="C19" s="5" t="s">
        <v>54</v>
      </c>
      <c r="D19" s="5" t="s">
        <v>55</v>
      </c>
      <c r="Y19" s="2"/>
    </row>
    <row r="20" spans="1:25" x14ac:dyDescent="0.7">
      <c r="A20" s="6" t="s">
        <v>11</v>
      </c>
      <c r="B20">
        <v>1</v>
      </c>
      <c r="C20">
        <v>0</v>
      </c>
      <c r="D20">
        <v>0</v>
      </c>
      <c r="Y20" s="2"/>
    </row>
    <row r="21" spans="1:25" x14ac:dyDescent="0.7">
      <c r="A21" s="6" t="s">
        <v>12</v>
      </c>
      <c r="B21">
        <v>1</v>
      </c>
      <c r="C21">
        <v>1</v>
      </c>
      <c r="D21">
        <v>1</v>
      </c>
      <c r="Y21" s="2"/>
    </row>
    <row r="22" spans="1:25" x14ac:dyDescent="0.7">
      <c r="A22" s="6" t="s">
        <v>13</v>
      </c>
      <c r="B22">
        <v>12</v>
      </c>
      <c r="C22">
        <v>7</v>
      </c>
      <c r="D22">
        <v>11</v>
      </c>
      <c r="Y22" s="2"/>
    </row>
    <row r="23" spans="1:25" x14ac:dyDescent="0.7">
      <c r="A23" s="6" t="s">
        <v>14</v>
      </c>
      <c r="B23">
        <v>11</v>
      </c>
      <c r="C23">
        <v>9</v>
      </c>
      <c r="D23">
        <v>3</v>
      </c>
      <c r="Y23" s="2"/>
    </row>
    <row r="24" spans="1:25" x14ac:dyDescent="0.7">
      <c r="A24" s="6" t="s">
        <v>15</v>
      </c>
      <c r="B24">
        <v>7</v>
      </c>
      <c r="C24">
        <v>2</v>
      </c>
      <c r="D24">
        <v>1</v>
      </c>
      <c r="Y24" s="2"/>
    </row>
    <row r="25" spans="1:25" x14ac:dyDescent="0.7">
      <c r="A25" s="6" t="s">
        <v>16</v>
      </c>
      <c r="B25">
        <v>8</v>
      </c>
      <c r="C25">
        <v>17</v>
      </c>
      <c r="D25">
        <v>12</v>
      </c>
      <c r="Y25" s="2"/>
    </row>
    <row r="26" spans="1:25" x14ac:dyDescent="0.7">
      <c r="A26" s="6" t="s">
        <v>17</v>
      </c>
      <c r="B26">
        <v>1</v>
      </c>
      <c r="C26">
        <v>4</v>
      </c>
      <c r="D26">
        <v>1</v>
      </c>
      <c r="Y26" s="2"/>
    </row>
    <row r="27" spans="1:25" x14ac:dyDescent="0.7">
      <c r="A27" s="6" t="s">
        <v>18</v>
      </c>
      <c r="B27">
        <v>6</v>
      </c>
      <c r="C27">
        <v>4</v>
      </c>
      <c r="D27">
        <v>6</v>
      </c>
      <c r="Y27" s="2"/>
    </row>
    <row r="28" spans="1:25" x14ac:dyDescent="0.7">
      <c r="A28" s="6" t="s">
        <v>19</v>
      </c>
      <c r="B28">
        <v>12</v>
      </c>
      <c r="C28">
        <v>8</v>
      </c>
      <c r="D28">
        <v>4</v>
      </c>
      <c r="Y28" s="2"/>
    </row>
    <row r="29" spans="1:25" x14ac:dyDescent="0.7">
      <c r="A29" s="6" t="s">
        <v>20</v>
      </c>
      <c r="B29">
        <v>11</v>
      </c>
      <c r="C29">
        <v>8</v>
      </c>
      <c r="D29">
        <v>10</v>
      </c>
      <c r="Y29" s="2"/>
    </row>
    <row r="30" spans="1:25" x14ac:dyDescent="0.7">
      <c r="A30" s="6" t="s">
        <v>21</v>
      </c>
      <c r="B30">
        <v>13</v>
      </c>
      <c r="C30">
        <v>5</v>
      </c>
      <c r="D30">
        <v>2</v>
      </c>
      <c r="Y30" s="2"/>
    </row>
    <row r="31" spans="1:25" x14ac:dyDescent="0.7">
      <c r="A31" s="6" t="s">
        <v>31</v>
      </c>
      <c r="B31">
        <v>6</v>
      </c>
      <c r="C31">
        <v>4</v>
      </c>
      <c r="D31">
        <v>11</v>
      </c>
      <c r="Y31" s="2"/>
    </row>
    <row r="32" spans="1:25" x14ac:dyDescent="0.7">
      <c r="A32" s="6" t="s">
        <v>34</v>
      </c>
      <c r="B32">
        <v>0</v>
      </c>
      <c r="C32">
        <v>3</v>
      </c>
      <c r="D32">
        <v>8</v>
      </c>
      <c r="Y32" s="2"/>
    </row>
    <row r="33" spans="1:25" x14ac:dyDescent="0.7">
      <c r="A33" s="6" t="s">
        <v>36</v>
      </c>
      <c r="B33">
        <v>3</v>
      </c>
      <c r="C33">
        <v>2</v>
      </c>
      <c r="D33">
        <v>0</v>
      </c>
      <c r="Y33" s="2"/>
    </row>
    <row r="34" spans="1:25" x14ac:dyDescent="0.7">
      <c r="Y34" s="2"/>
    </row>
    <row r="35" spans="1:25" x14ac:dyDescent="0.7">
      <c r="Y35" s="2"/>
    </row>
    <row r="36" spans="1:25" x14ac:dyDescent="0.7">
      <c r="Y36" s="2"/>
    </row>
    <row r="37" spans="1:25" x14ac:dyDescent="0.7">
      <c r="Y37" s="2"/>
    </row>
    <row r="42" spans="1:25" x14ac:dyDescent="0.7">
      <c r="B42" s="2"/>
      <c r="C42" s="2"/>
    </row>
    <row r="43" spans="1:25" x14ac:dyDescent="0.7">
      <c r="B43" s="2"/>
      <c r="C43" s="2"/>
    </row>
  </sheetData>
  <phoneticPr fontId="1"/>
  <pageMargins left="0.25" right="0.25" top="0.75" bottom="0.75" header="0.3" footer="0.3"/>
  <pageSetup paperSize="9" scale="58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Y43"/>
  <sheetViews>
    <sheetView topLeftCell="A16" zoomScale="50" zoomScaleNormal="50" workbookViewId="0">
      <selection activeCell="A36" sqref="A36:D46"/>
    </sheetView>
  </sheetViews>
  <sheetFormatPr defaultRowHeight="17.649999999999999" x14ac:dyDescent="0.7"/>
  <sheetData>
    <row r="1" spans="1:25" x14ac:dyDescent="0.7">
      <c r="A1" t="s">
        <v>66</v>
      </c>
    </row>
    <row r="3" spans="1:25" x14ac:dyDescent="0.7">
      <c r="A3" t="s">
        <v>41</v>
      </c>
      <c r="B3" s="5" t="s">
        <v>53</v>
      </c>
      <c r="C3" s="5" t="s">
        <v>54</v>
      </c>
      <c r="D3" s="5" t="s">
        <v>55</v>
      </c>
    </row>
    <row r="4" spans="1:25" x14ac:dyDescent="0.7">
      <c r="A4" s="6" t="s">
        <v>0</v>
      </c>
      <c r="B4">
        <v>1</v>
      </c>
      <c r="C4">
        <v>4</v>
      </c>
      <c r="D4">
        <v>4</v>
      </c>
      <c r="Y4" s="2"/>
    </row>
    <row r="5" spans="1:25" x14ac:dyDescent="0.7">
      <c r="A5" s="6" t="s">
        <v>1</v>
      </c>
      <c r="B5">
        <v>0</v>
      </c>
      <c r="C5">
        <v>0</v>
      </c>
      <c r="D5">
        <v>2</v>
      </c>
      <c r="Y5" s="2"/>
    </row>
    <row r="6" spans="1:25" x14ac:dyDescent="0.7">
      <c r="A6" s="6" t="s">
        <v>2</v>
      </c>
      <c r="B6">
        <v>3</v>
      </c>
      <c r="C6">
        <v>1</v>
      </c>
      <c r="D6">
        <v>0</v>
      </c>
      <c r="Y6" s="2"/>
    </row>
    <row r="7" spans="1:25" x14ac:dyDescent="0.7">
      <c r="A7" s="6" t="s">
        <v>3</v>
      </c>
      <c r="B7">
        <v>0</v>
      </c>
      <c r="C7">
        <v>0</v>
      </c>
      <c r="D7">
        <v>0</v>
      </c>
      <c r="Y7" s="2"/>
    </row>
    <row r="8" spans="1:25" x14ac:dyDescent="0.7">
      <c r="A8" s="6" t="s">
        <v>4</v>
      </c>
      <c r="B8">
        <v>3</v>
      </c>
      <c r="C8">
        <v>0</v>
      </c>
      <c r="D8">
        <v>1</v>
      </c>
      <c r="Y8" s="2"/>
    </row>
    <row r="9" spans="1:25" x14ac:dyDescent="0.7">
      <c r="A9" s="6" t="s">
        <v>5</v>
      </c>
      <c r="B9">
        <v>2</v>
      </c>
      <c r="C9">
        <v>1</v>
      </c>
      <c r="D9">
        <v>0</v>
      </c>
      <c r="Y9" s="2"/>
    </row>
    <row r="10" spans="1:25" x14ac:dyDescent="0.7">
      <c r="A10" s="6" t="s">
        <v>6</v>
      </c>
      <c r="B10">
        <v>1</v>
      </c>
      <c r="C10">
        <v>1</v>
      </c>
      <c r="D10">
        <v>2</v>
      </c>
      <c r="Y10" s="2"/>
    </row>
    <row r="11" spans="1:25" x14ac:dyDescent="0.7">
      <c r="A11" s="6" t="s">
        <v>7</v>
      </c>
      <c r="B11">
        <v>1</v>
      </c>
      <c r="C11">
        <v>1</v>
      </c>
      <c r="D11">
        <v>1</v>
      </c>
      <c r="Y11" s="2"/>
    </row>
    <row r="12" spans="1:25" x14ac:dyDescent="0.7">
      <c r="A12" s="6" t="s">
        <v>8</v>
      </c>
      <c r="B12">
        <v>1</v>
      </c>
      <c r="C12">
        <v>2</v>
      </c>
      <c r="D12">
        <v>0</v>
      </c>
      <c r="Y12" s="2"/>
    </row>
    <row r="13" spans="1:25" x14ac:dyDescent="0.7">
      <c r="Y13" s="2"/>
    </row>
    <row r="14" spans="1:25" x14ac:dyDescent="0.7">
      <c r="Y14" s="2"/>
    </row>
    <row r="15" spans="1:25" x14ac:dyDescent="0.7">
      <c r="Y15" s="2"/>
    </row>
    <row r="16" spans="1:25" x14ac:dyDescent="0.7">
      <c r="Y16" s="2"/>
    </row>
    <row r="17" spans="1:25" x14ac:dyDescent="0.7">
      <c r="Y17" s="2"/>
    </row>
    <row r="18" spans="1:25" x14ac:dyDescent="0.7">
      <c r="Y18" s="2"/>
    </row>
    <row r="19" spans="1:25" x14ac:dyDescent="0.7">
      <c r="A19" t="s">
        <v>45</v>
      </c>
      <c r="B19" s="5" t="s">
        <v>53</v>
      </c>
      <c r="C19" s="5" t="s">
        <v>54</v>
      </c>
      <c r="D19" s="5" t="s">
        <v>55</v>
      </c>
      <c r="Y19" s="2"/>
    </row>
    <row r="20" spans="1:25" x14ac:dyDescent="0.7">
      <c r="A20" s="6" t="s">
        <v>11</v>
      </c>
      <c r="B20">
        <v>1</v>
      </c>
      <c r="C20">
        <v>2</v>
      </c>
      <c r="D20">
        <v>0</v>
      </c>
      <c r="Y20" s="2"/>
    </row>
    <row r="21" spans="1:25" x14ac:dyDescent="0.7">
      <c r="A21" s="6" t="s">
        <v>12</v>
      </c>
      <c r="B21">
        <v>0</v>
      </c>
      <c r="C21">
        <v>2</v>
      </c>
      <c r="D21">
        <v>2</v>
      </c>
      <c r="Y21" s="2"/>
    </row>
    <row r="22" spans="1:25" x14ac:dyDescent="0.7">
      <c r="A22" s="6" t="s">
        <v>13</v>
      </c>
      <c r="B22">
        <v>4</v>
      </c>
      <c r="C22">
        <v>2</v>
      </c>
      <c r="D22">
        <v>2</v>
      </c>
      <c r="Y22" s="2"/>
    </row>
    <row r="23" spans="1:25" x14ac:dyDescent="0.7">
      <c r="A23" s="6" t="s">
        <v>14</v>
      </c>
      <c r="B23">
        <v>0</v>
      </c>
      <c r="C23">
        <v>3</v>
      </c>
      <c r="D23">
        <v>5</v>
      </c>
      <c r="Y23" s="2"/>
    </row>
    <row r="24" spans="1:25" x14ac:dyDescent="0.7">
      <c r="A24" s="6" t="s">
        <v>15</v>
      </c>
      <c r="B24">
        <v>2</v>
      </c>
      <c r="C24">
        <v>2</v>
      </c>
      <c r="D24">
        <v>1</v>
      </c>
      <c r="Y24" s="2"/>
    </row>
    <row r="25" spans="1:25" x14ac:dyDescent="0.7">
      <c r="A25" s="6" t="s">
        <v>16</v>
      </c>
      <c r="B25">
        <v>2</v>
      </c>
      <c r="C25">
        <v>6</v>
      </c>
      <c r="D25">
        <v>2</v>
      </c>
      <c r="Y25" s="2"/>
    </row>
    <row r="26" spans="1:25" x14ac:dyDescent="0.7">
      <c r="A26" s="6" t="s">
        <v>17</v>
      </c>
      <c r="B26">
        <v>3</v>
      </c>
      <c r="C26">
        <v>4</v>
      </c>
      <c r="D26">
        <v>2</v>
      </c>
      <c r="Y26" s="2"/>
    </row>
    <row r="27" spans="1:25" x14ac:dyDescent="0.7">
      <c r="A27" s="6" t="s">
        <v>18</v>
      </c>
      <c r="B27">
        <v>0</v>
      </c>
      <c r="C27">
        <v>2</v>
      </c>
      <c r="D27">
        <v>1</v>
      </c>
      <c r="Y27" s="2"/>
    </row>
    <row r="28" spans="1:25" x14ac:dyDescent="0.7">
      <c r="A28" s="6" t="s">
        <v>19</v>
      </c>
      <c r="B28">
        <v>2</v>
      </c>
      <c r="C28">
        <v>1</v>
      </c>
      <c r="D28">
        <v>2</v>
      </c>
      <c r="Y28" s="2"/>
    </row>
    <row r="29" spans="1:25" x14ac:dyDescent="0.7">
      <c r="A29" s="6" t="s">
        <v>20</v>
      </c>
      <c r="B29">
        <v>1</v>
      </c>
      <c r="C29">
        <v>0</v>
      </c>
      <c r="D29">
        <v>0</v>
      </c>
      <c r="Y29" s="2"/>
    </row>
    <row r="30" spans="1:25" x14ac:dyDescent="0.7">
      <c r="A30" s="6" t="s">
        <v>21</v>
      </c>
      <c r="B30">
        <v>3</v>
      </c>
      <c r="C30">
        <v>3</v>
      </c>
      <c r="D30">
        <v>2</v>
      </c>
      <c r="Y30" s="2"/>
    </row>
    <row r="31" spans="1:25" x14ac:dyDescent="0.7">
      <c r="A31" s="6" t="s">
        <v>32</v>
      </c>
      <c r="B31">
        <v>3</v>
      </c>
      <c r="C31">
        <v>2</v>
      </c>
      <c r="D31">
        <v>5</v>
      </c>
      <c r="Y31" s="2"/>
    </row>
    <row r="32" spans="1:25" x14ac:dyDescent="0.7">
      <c r="A32" s="6" t="s">
        <v>34</v>
      </c>
      <c r="B32">
        <v>0</v>
      </c>
      <c r="C32">
        <v>3</v>
      </c>
      <c r="D32">
        <v>7</v>
      </c>
      <c r="Y32" s="2"/>
    </row>
    <row r="33" spans="1:25" x14ac:dyDescent="0.7">
      <c r="A33" s="6" t="s">
        <v>36</v>
      </c>
      <c r="B33">
        <v>5</v>
      </c>
      <c r="C33">
        <v>5</v>
      </c>
      <c r="D33">
        <v>2</v>
      </c>
      <c r="Y33" s="2"/>
    </row>
    <row r="34" spans="1:25" x14ac:dyDescent="0.7">
      <c r="Y34" s="2"/>
    </row>
    <row r="35" spans="1:25" x14ac:dyDescent="0.7">
      <c r="Y35" s="2"/>
    </row>
    <row r="36" spans="1:25" x14ac:dyDescent="0.7">
      <c r="Y36" s="2"/>
    </row>
    <row r="37" spans="1:25" x14ac:dyDescent="0.7">
      <c r="Y37" s="2"/>
    </row>
    <row r="38" spans="1:25" x14ac:dyDescent="0.7">
      <c r="Y38" s="2"/>
    </row>
    <row r="39" spans="1:25" x14ac:dyDescent="0.7">
      <c r="Y39" s="2"/>
    </row>
    <row r="42" spans="1:25" x14ac:dyDescent="0.7">
      <c r="B42" s="2"/>
      <c r="C42" s="2"/>
      <c r="D42" s="2"/>
      <c r="E42" s="2"/>
      <c r="F42" s="2"/>
      <c r="G42" s="2"/>
    </row>
    <row r="43" spans="1:25" x14ac:dyDescent="0.7">
      <c r="B43" s="2"/>
      <c r="C43" s="2"/>
      <c r="D43" s="2"/>
      <c r="E43" s="2"/>
      <c r="F43" s="2"/>
      <c r="G43" s="2"/>
    </row>
  </sheetData>
  <phoneticPr fontId="1"/>
  <pageMargins left="0.25" right="0.25" top="0.75" bottom="0.75" header="0.3" footer="0.3"/>
  <pageSetup paperSize="9" scale="54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Y43"/>
  <sheetViews>
    <sheetView topLeftCell="A25" zoomScale="60" zoomScaleNormal="60" workbookViewId="0">
      <selection activeCell="A35" sqref="A35:D47"/>
    </sheetView>
  </sheetViews>
  <sheetFormatPr defaultRowHeight="17.649999999999999" x14ac:dyDescent="0.7"/>
  <sheetData>
    <row r="1" spans="1:25" x14ac:dyDescent="0.7">
      <c r="A1" t="s">
        <v>68</v>
      </c>
    </row>
    <row r="3" spans="1:25" x14ac:dyDescent="0.7">
      <c r="A3" t="s">
        <v>41</v>
      </c>
      <c r="B3" s="5" t="s">
        <v>53</v>
      </c>
      <c r="C3" s="5" t="s">
        <v>54</v>
      </c>
      <c r="D3" s="5" t="s">
        <v>55</v>
      </c>
    </row>
    <row r="4" spans="1:25" x14ac:dyDescent="0.7">
      <c r="A4" s="6" t="s">
        <v>0</v>
      </c>
      <c r="B4">
        <v>6</v>
      </c>
      <c r="C4">
        <v>4</v>
      </c>
      <c r="D4">
        <v>2</v>
      </c>
      <c r="Y4" s="2"/>
    </row>
    <row r="5" spans="1:25" x14ac:dyDescent="0.7">
      <c r="A5" s="6" t="s">
        <v>1</v>
      </c>
      <c r="B5">
        <v>3</v>
      </c>
      <c r="C5">
        <v>6</v>
      </c>
      <c r="D5">
        <v>4</v>
      </c>
      <c r="Y5" s="2"/>
    </row>
    <row r="6" spans="1:25" x14ac:dyDescent="0.7">
      <c r="A6" s="6" t="s">
        <v>2</v>
      </c>
      <c r="B6">
        <v>7</v>
      </c>
      <c r="C6">
        <v>6</v>
      </c>
      <c r="D6">
        <v>9</v>
      </c>
      <c r="Y6" s="2"/>
    </row>
    <row r="7" spans="1:25" x14ac:dyDescent="0.7">
      <c r="A7" s="6" t="s">
        <v>3</v>
      </c>
      <c r="B7">
        <v>9</v>
      </c>
      <c r="C7">
        <v>14</v>
      </c>
      <c r="D7">
        <v>3</v>
      </c>
      <c r="Y7" s="2"/>
    </row>
    <row r="8" spans="1:25" x14ac:dyDescent="0.7">
      <c r="A8" s="6" t="s">
        <v>4</v>
      </c>
      <c r="B8">
        <v>6</v>
      </c>
      <c r="C8">
        <v>18</v>
      </c>
      <c r="D8">
        <v>11</v>
      </c>
      <c r="Y8" s="2"/>
    </row>
    <row r="9" spans="1:25" x14ac:dyDescent="0.7">
      <c r="A9" s="6" t="s">
        <v>5</v>
      </c>
      <c r="B9">
        <v>30</v>
      </c>
      <c r="C9">
        <v>9</v>
      </c>
      <c r="D9">
        <v>18</v>
      </c>
      <c r="Y9" s="2"/>
    </row>
    <row r="10" spans="1:25" x14ac:dyDescent="0.7">
      <c r="A10" s="6" t="s">
        <v>6</v>
      </c>
      <c r="B10">
        <v>7</v>
      </c>
      <c r="C10">
        <v>8</v>
      </c>
      <c r="D10">
        <v>13</v>
      </c>
      <c r="Y10" s="2"/>
    </row>
    <row r="11" spans="1:25" x14ac:dyDescent="0.7">
      <c r="A11" s="6" t="s">
        <v>7</v>
      </c>
      <c r="B11">
        <v>3</v>
      </c>
      <c r="C11">
        <v>3</v>
      </c>
      <c r="D11">
        <v>5</v>
      </c>
      <c r="Y11" s="2"/>
    </row>
    <row r="12" spans="1:25" x14ac:dyDescent="0.7">
      <c r="A12" s="6" t="s">
        <v>8</v>
      </c>
      <c r="B12">
        <v>19</v>
      </c>
      <c r="C12">
        <v>8</v>
      </c>
      <c r="D12">
        <v>4</v>
      </c>
      <c r="Y12" s="2"/>
    </row>
    <row r="13" spans="1:25" x14ac:dyDescent="0.7">
      <c r="Y13" s="2"/>
    </row>
    <row r="14" spans="1:25" x14ac:dyDescent="0.7">
      <c r="Y14" s="2"/>
    </row>
    <row r="15" spans="1:25" x14ac:dyDescent="0.7">
      <c r="Y15" s="2"/>
    </row>
    <row r="16" spans="1:25" x14ac:dyDescent="0.7">
      <c r="Y16" s="2"/>
    </row>
    <row r="17" spans="1:25" x14ac:dyDescent="0.7">
      <c r="Y17" s="2"/>
    </row>
    <row r="18" spans="1:25" x14ac:dyDescent="0.7">
      <c r="Y18" s="2"/>
    </row>
    <row r="19" spans="1:25" x14ac:dyDescent="0.7">
      <c r="A19" t="s">
        <v>43</v>
      </c>
      <c r="B19" s="5" t="s">
        <v>53</v>
      </c>
      <c r="C19" s="5" t="s">
        <v>54</v>
      </c>
      <c r="D19" s="5" t="s">
        <v>55</v>
      </c>
      <c r="Y19" s="2"/>
    </row>
    <row r="20" spans="1:25" x14ac:dyDescent="0.7">
      <c r="A20" s="6" t="s">
        <v>11</v>
      </c>
      <c r="B20">
        <v>4</v>
      </c>
      <c r="C20">
        <v>0</v>
      </c>
      <c r="D20">
        <v>0</v>
      </c>
      <c r="Y20" s="2"/>
    </row>
    <row r="21" spans="1:25" x14ac:dyDescent="0.7">
      <c r="A21" s="6" t="s">
        <v>12</v>
      </c>
      <c r="B21">
        <v>0</v>
      </c>
      <c r="C21">
        <v>0</v>
      </c>
      <c r="D21">
        <v>0</v>
      </c>
      <c r="Y21" s="2"/>
    </row>
    <row r="22" spans="1:25" x14ac:dyDescent="0.7">
      <c r="A22" s="6" t="s">
        <v>13</v>
      </c>
      <c r="B22">
        <v>34</v>
      </c>
      <c r="C22">
        <v>20</v>
      </c>
      <c r="D22">
        <v>21</v>
      </c>
      <c r="Y22" s="2"/>
    </row>
    <row r="23" spans="1:25" x14ac:dyDescent="0.7">
      <c r="A23" s="6" t="s">
        <v>14</v>
      </c>
      <c r="B23">
        <v>23</v>
      </c>
      <c r="C23">
        <v>16</v>
      </c>
      <c r="D23">
        <v>4</v>
      </c>
      <c r="Y23" s="2"/>
    </row>
    <row r="24" spans="1:25" x14ac:dyDescent="0.7">
      <c r="A24" s="6" t="s">
        <v>15</v>
      </c>
      <c r="B24">
        <v>4</v>
      </c>
      <c r="C24">
        <v>3</v>
      </c>
      <c r="D24">
        <v>1</v>
      </c>
      <c r="Y24" s="2"/>
    </row>
    <row r="25" spans="1:25" x14ac:dyDescent="0.7">
      <c r="A25" s="6" t="s">
        <v>16</v>
      </c>
      <c r="B25">
        <v>16</v>
      </c>
      <c r="C25">
        <v>24</v>
      </c>
      <c r="D25">
        <v>11</v>
      </c>
      <c r="Y25" s="2"/>
    </row>
    <row r="26" spans="1:25" x14ac:dyDescent="0.7">
      <c r="A26" s="6" t="s">
        <v>17</v>
      </c>
      <c r="B26">
        <v>5</v>
      </c>
      <c r="C26">
        <v>12</v>
      </c>
      <c r="D26">
        <v>6</v>
      </c>
      <c r="Y26" s="2"/>
    </row>
    <row r="27" spans="1:25" x14ac:dyDescent="0.7">
      <c r="A27" s="6" t="s">
        <v>18</v>
      </c>
      <c r="B27">
        <v>18</v>
      </c>
      <c r="C27">
        <v>11</v>
      </c>
      <c r="D27">
        <v>18</v>
      </c>
      <c r="Y27" s="2"/>
    </row>
    <row r="28" spans="1:25" x14ac:dyDescent="0.7">
      <c r="A28" s="6" t="s">
        <v>19</v>
      </c>
      <c r="B28">
        <v>11</v>
      </c>
      <c r="C28">
        <v>8</v>
      </c>
      <c r="D28">
        <v>2</v>
      </c>
      <c r="Y28" s="2"/>
    </row>
    <row r="29" spans="1:25" x14ac:dyDescent="0.7">
      <c r="A29" s="6" t="s">
        <v>20</v>
      </c>
      <c r="B29">
        <v>32</v>
      </c>
      <c r="C29">
        <v>6</v>
      </c>
      <c r="D29">
        <v>9</v>
      </c>
      <c r="Y29" s="2"/>
    </row>
    <row r="30" spans="1:25" x14ac:dyDescent="0.7">
      <c r="A30" s="6" t="s">
        <v>21</v>
      </c>
      <c r="B30">
        <v>14</v>
      </c>
      <c r="C30">
        <v>9</v>
      </c>
      <c r="D30">
        <v>3</v>
      </c>
      <c r="Y30" s="2"/>
    </row>
    <row r="31" spans="1:25" x14ac:dyDescent="0.7">
      <c r="A31" s="6" t="s">
        <v>29</v>
      </c>
      <c r="B31">
        <v>11</v>
      </c>
      <c r="C31">
        <v>8</v>
      </c>
      <c r="D31">
        <v>14</v>
      </c>
      <c r="Y31" s="2"/>
    </row>
    <row r="32" spans="1:25" x14ac:dyDescent="0.7">
      <c r="A32" s="6" t="s">
        <v>34</v>
      </c>
      <c r="B32">
        <v>10</v>
      </c>
      <c r="C32">
        <v>4</v>
      </c>
      <c r="D32">
        <v>6</v>
      </c>
      <c r="Y32" s="2"/>
    </row>
    <row r="33" spans="1:25" x14ac:dyDescent="0.7">
      <c r="A33" s="6" t="s">
        <v>35</v>
      </c>
      <c r="B33">
        <v>4</v>
      </c>
      <c r="C33">
        <v>4</v>
      </c>
      <c r="D33">
        <v>0</v>
      </c>
      <c r="Y33" s="2"/>
    </row>
    <row r="34" spans="1:25" x14ac:dyDescent="0.7">
      <c r="Y34" s="2"/>
    </row>
    <row r="35" spans="1:25" x14ac:dyDescent="0.7">
      <c r="Y35" s="2"/>
    </row>
    <row r="36" spans="1:25" x14ac:dyDescent="0.7">
      <c r="Y36" s="2"/>
    </row>
    <row r="37" spans="1:25" x14ac:dyDescent="0.7">
      <c r="Y37" s="2"/>
    </row>
    <row r="38" spans="1:25" x14ac:dyDescent="0.7">
      <c r="Y38" s="2"/>
    </row>
    <row r="42" spans="1:25" x14ac:dyDescent="0.7">
      <c r="B42" s="2"/>
      <c r="C42" s="2"/>
      <c r="D42" s="2"/>
      <c r="F42" s="2"/>
      <c r="G42" s="2"/>
    </row>
    <row r="43" spans="1:25" x14ac:dyDescent="0.7">
      <c r="B43" s="2"/>
      <c r="C43" s="2"/>
      <c r="D43" s="2"/>
      <c r="F43" s="2"/>
      <c r="G43" s="2"/>
    </row>
  </sheetData>
  <phoneticPr fontId="1"/>
  <pageMargins left="0.25" right="0.25" top="0.75" bottom="0.75" header="0.3" footer="0.3"/>
  <pageSetup paperSize="9" scale="58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Y43"/>
  <sheetViews>
    <sheetView topLeftCell="A13" zoomScale="50" zoomScaleNormal="50" workbookViewId="0">
      <selection activeCell="A35" sqref="A35:E46"/>
    </sheetView>
  </sheetViews>
  <sheetFormatPr defaultRowHeight="17.649999999999999" x14ac:dyDescent="0.7"/>
  <sheetData>
    <row r="1" spans="1:25" x14ac:dyDescent="0.7">
      <c r="A1" t="s">
        <v>67</v>
      </c>
    </row>
    <row r="3" spans="1:25" x14ac:dyDescent="0.7">
      <c r="A3" t="s">
        <v>44</v>
      </c>
      <c r="B3" s="5" t="s">
        <v>53</v>
      </c>
      <c r="C3" s="5" t="s">
        <v>54</v>
      </c>
      <c r="D3" s="5" t="s">
        <v>55</v>
      </c>
    </row>
    <row r="4" spans="1:25" x14ac:dyDescent="0.7">
      <c r="A4" s="6" t="s">
        <v>0</v>
      </c>
      <c r="B4" s="4">
        <f>trial!B4-correct!B4-incorrect!B4</f>
        <v>47</v>
      </c>
      <c r="C4" s="4">
        <f>trial!C4-correct!C4-incorrect!C4</f>
        <v>51</v>
      </c>
      <c r="D4" s="4">
        <f>trial!D4-correct!D4-incorrect!D4</f>
        <v>47</v>
      </c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1"/>
      <c r="X4" s="1"/>
      <c r="Y4" s="1"/>
    </row>
    <row r="5" spans="1:25" x14ac:dyDescent="0.7">
      <c r="A5" s="6" t="s">
        <v>1</v>
      </c>
      <c r="B5" s="4">
        <f>trial!B5-correct!B5-incorrect!B5</f>
        <v>49</v>
      </c>
      <c r="C5" s="4">
        <f>trial!C5-correct!C5-incorrect!C5</f>
        <v>44</v>
      </c>
      <c r="D5" s="4">
        <f>trial!D5-correct!D5-incorrect!D5</f>
        <v>66</v>
      </c>
      <c r="E5" s="4"/>
      <c r="F5" s="4"/>
      <c r="G5" s="4"/>
      <c r="H5" s="4"/>
      <c r="I5" s="4"/>
      <c r="J5" s="4"/>
      <c r="N5" s="4"/>
      <c r="O5" s="4"/>
      <c r="P5" s="4"/>
      <c r="Q5" s="4"/>
      <c r="R5" s="4"/>
      <c r="S5" s="4"/>
      <c r="T5" s="4"/>
      <c r="U5" s="4"/>
      <c r="V5" s="4"/>
      <c r="W5" s="1"/>
      <c r="X5" s="1"/>
      <c r="Y5" s="1"/>
    </row>
    <row r="6" spans="1:25" x14ac:dyDescent="0.7">
      <c r="A6" s="6" t="s">
        <v>2</v>
      </c>
      <c r="B6" s="4">
        <f>trial!B6-correct!B6-incorrect!B6</f>
        <v>66</v>
      </c>
      <c r="C6" s="4">
        <f>trial!C6-correct!C6-incorrect!C6</f>
        <v>85</v>
      </c>
      <c r="D6" s="4">
        <f>trial!D6-correct!D6-incorrect!D6</f>
        <v>65</v>
      </c>
      <c r="E6" s="4"/>
      <c r="F6" s="4"/>
      <c r="G6" s="4"/>
      <c r="H6" s="4"/>
      <c r="I6" s="4"/>
      <c r="J6" s="4"/>
      <c r="N6" s="4"/>
      <c r="O6" s="4"/>
      <c r="P6" s="4"/>
      <c r="Q6" s="4"/>
      <c r="R6" s="4"/>
      <c r="S6" s="4"/>
      <c r="T6" s="4"/>
      <c r="U6" s="4"/>
      <c r="V6" s="4"/>
      <c r="W6" s="1"/>
      <c r="X6" s="1"/>
      <c r="Y6" s="1"/>
    </row>
    <row r="7" spans="1:25" x14ac:dyDescent="0.7">
      <c r="A7" s="6" t="s">
        <v>3</v>
      </c>
      <c r="B7" s="4">
        <f>trial!B7-correct!B7-incorrect!B7</f>
        <v>43</v>
      </c>
      <c r="C7" s="4">
        <f>trial!C7-correct!C7-incorrect!C7</f>
        <v>57</v>
      </c>
      <c r="D7" s="4">
        <f>trial!D7-correct!D7-incorrect!D7</f>
        <v>40</v>
      </c>
      <c r="E7" s="4"/>
      <c r="F7" s="4"/>
      <c r="G7" s="4"/>
      <c r="H7" s="4"/>
      <c r="I7" s="4"/>
      <c r="M7" s="4"/>
      <c r="N7" s="4"/>
      <c r="O7" s="4"/>
      <c r="P7" s="4"/>
      <c r="Q7" s="4"/>
      <c r="R7" s="4"/>
      <c r="S7" s="4"/>
      <c r="T7" s="4"/>
      <c r="U7" s="4"/>
      <c r="V7" s="4"/>
      <c r="W7" s="1"/>
      <c r="X7" s="1"/>
      <c r="Y7" s="1"/>
    </row>
    <row r="8" spans="1:25" x14ac:dyDescent="0.7">
      <c r="A8" s="6" t="s">
        <v>4</v>
      </c>
      <c r="B8" s="4">
        <f>trial!B8-correct!B8-incorrect!B8</f>
        <v>41</v>
      </c>
      <c r="C8" s="4">
        <f>trial!C8-correct!C8-incorrect!C8</f>
        <v>53</v>
      </c>
      <c r="D8" s="4">
        <f>trial!D8-correct!D8-incorrect!D8</f>
        <v>22</v>
      </c>
      <c r="E8" s="4"/>
      <c r="F8" s="4"/>
      <c r="G8" s="4"/>
      <c r="H8" s="4"/>
      <c r="I8" s="4"/>
      <c r="J8" s="4"/>
      <c r="N8" s="4"/>
      <c r="O8" s="4"/>
      <c r="P8" s="4"/>
      <c r="Q8" s="4"/>
      <c r="R8" s="4"/>
      <c r="S8" s="4"/>
      <c r="T8" s="4"/>
      <c r="U8" s="4"/>
      <c r="V8" s="4"/>
      <c r="W8" s="1"/>
      <c r="X8" s="1"/>
      <c r="Y8" s="1"/>
    </row>
    <row r="9" spans="1:25" x14ac:dyDescent="0.7">
      <c r="A9" s="6" t="s">
        <v>5</v>
      </c>
      <c r="B9" s="4">
        <f>trial!B9-correct!B9-incorrect!B9</f>
        <v>45</v>
      </c>
      <c r="C9" s="4">
        <f>trial!C9-correct!C9-incorrect!C9</f>
        <v>45</v>
      </c>
      <c r="D9" s="4">
        <f>trial!D9-correct!D9-incorrect!D9</f>
        <v>60</v>
      </c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1"/>
      <c r="X9" s="1"/>
      <c r="Y9" s="1"/>
    </row>
    <row r="10" spans="1:25" x14ac:dyDescent="0.7">
      <c r="A10" s="6" t="s">
        <v>6</v>
      </c>
      <c r="B10" s="4">
        <f>trial!B10-correct!B10-incorrect!B10</f>
        <v>57</v>
      </c>
      <c r="C10" s="4">
        <f>trial!C10-correct!C10-incorrect!C10</f>
        <v>33</v>
      </c>
      <c r="D10" s="4">
        <f>trial!D10-correct!D10-incorrect!D10</f>
        <v>31</v>
      </c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1"/>
      <c r="X10" s="1"/>
      <c r="Y10" s="1"/>
    </row>
    <row r="11" spans="1:25" x14ac:dyDescent="0.7">
      <c r="A11" s="6" t="s">
        <v>7</v>
      </c>
      <c r="B11" s="4">
        <f>trial!B11-correct!B11-incorrect!B11</f>
        <v>48</v>
      </c>
      <c r="C11" s="4">
        <f>trial!C11-correct!C11-incorrect!C11</f>
        <v>52</v>
      </c>
      <c r="D11" s="4">
        <f>trial!D11-correct!D11-incorrect!D11</f>
        <v>35</v>
      </c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S11" s="4"/>
      <c r="T11" s="4"/>
      <c r="U11" s="4"/>
      <c r="V11" s="4"/>
      <c r="W11" s="1"/>
      <c r="X11" s="1"/>
      <c r="Y11" s="1"/>
    </row>
    <row r="12" spans="1:25" x14ac:dyDescent="0.7">
      <c r="A12" s="6" t="s">
        <v>8</v>
      </c>
      <c r="B12" s="4">
        <f>trial!B12-correct!B12-incorrect!B12</f>
        <v>46</v>
      </c>
      <c r="C12" s="4">
        <f>trial!C12-correct!C12-incorrect!C12</f>
        <v>54</v>
      </c>
      <c r="D12" s="4">
        <f>trial!D12-correct!D12-incorrect!D12</f>
        <v>52</v>
      </c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1"/>
      <c r="X12" s="1"/>
      <c r="Y12" s="1"/>
    </row>
    <row r="13" spans="1:25" x14ac:dyDescent="0.7"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1"/>
      <c r="X13" s="1"/>
      <c r="Y13" s="1"/>
    </row>
    <row r="14" spans="1:25" x14ac:dyDescent="0.7"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1"/>
      <c r="X14" s="1"/>
      <c r="Y14" s="1"/>
    </row>
    <row r="15" spans="1:25" x14ac:dyDescent="0.7">
      <c r="A15" t="s">
        <v>56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1"/>
      <c r="X15" s="1"/>
      <c r="Y15" s="1"/>
    </row>
    <row r="16" spans="1:25" x14ac:dyDescent="0.7">
      <c r="A16" t="s">
        <v>10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1"/>
      <c r="X16" s="1"/>
      <c r="Y16" s="1"/>
    </row>
    <row r="17" spans="1:25" x14ac:dyDescent="0.7"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1"/>
      <c r="X17" s="1"/>
      <c r="Y17" s="1"/>
    </row>
    <row r="18" spans="1:25" x14ac:dyDescent="0.7"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1"/>
      <c r="X18" s="1"/>
      <c r="Y18" s="1"/>
    </row>
    <row r="19" spans="1:25" x14ac:dyDescent="0.7">
      <c r="A19" t="s">
        <v>45</v>
      </c>
      <c r="B19" s="5" t="s">
        <v>53</v>
      </c>
      <c r="C19" s="5" t="s">
        <v>54</v>
      </c>
      <c r="D19" s="5" t="s">
        <v>55</v>
      </c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1"/>
      <c r="X19" s="1"/>
      <c r="Y19" s="1"/>
    </row>
    <row r="20" spans="1:25" x14ac:dyDescent="0.7">
      <c r="A20" s="6" t="s">
        <v>11</v>
      </c>
      <c r="B20" s="4">
        <f>trial!B20-correct!B20-incorrect!B20</f>
        <v>55</v>
      </c>
      <c r="C20" s="4">
        <f>trial!C20-correct!C20-incorrect!C20</f>
        <v>36</v>
      </c>
      <c r="D20" s="4">
        <f>trial!D20-correct!D20-incorrect!D20</f>
        <v>48</v>
      </c>
      <c r="E20" s="4"/>
      <c r="F20" s="4"/>
      <c r="G20" s="4"/>
      <c r="H20" s="4"/>
      <c r="I20" s="4"/>
      <c r="J20" s="4"/>
      <c r="K20" s="4"/>
      <c r="L20" s="4"/>
      <c r="M20" s="4"/>
      <c r="N20" s="4"/>
      <c r="R20" s="4"/>
      <c r="S20" s="4"/>
      <c r="T20" s="4"/>
      <c r="U20" s="4"/>
      <c r="V20" s="4"/>
      <c r="W20" s="1"/>
      <c r="X20" s="1"/>
      <c r="Y20" s="1"/>
    </row>
    <row r="21" spans="1:25" x14ac:dyDescent="0.7">
      <c r="A21" s="6" t="s">
        <v>12</v>
      </c>
      <c r="B21" s="4">
        <f>trial!B21-correct!B21-incorrect!B21</f>
        <v>47</v>
      </c>
      <c r="C21" s="4">
        <f>trial!C21-correct!C21-incorrect!C21</f>
        <v>25</v>
      </c>
      <c r="D21" s="4">
        <f>trial!D21-correct!D21-incorrect!D21</f>
        <v>43</v>
      </c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T21" s="4"/>
      <c r="U21" s="4"/>
      <c r="V21" s="4"/>
      <c r="W21" s="1"/>
      <c r="X21" s="1"/>
      <c r="Y21" s="1"/>
    </row>
    <row r="22" spans="1:25" x14ac:dyDescent="0.7">
      <c r="A22" s="6" t="s">
        <v>13</v>
      </c>
      <c r="B22" s="4">
        <f>trial!B22-correct!B22-incorrect!B22</f>
        <v>43</v>
      </c>
      <c r="C22" s="4">
        <f>trial!C22-correct!C22-incorrect!C22</f>
        <v>51</v>
      </c>
      <c r="D22" s="4">
        <f>trial!D22-correct!D22-incorrect!D22</f>
        <v>49</v>
      </c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S22" s="4"/>
      <c r="T22" s="4"/>
      <c r="U22" s="4"/>
      <c r="V22" s="4"/>
      <c r="W22" s="1"/>
      <c r="X22" s="1"/>
      <c r="Y22" s="1"/>
    </row>
    <row r="23" spans="1:25" x14ac:dyDescent="0.7">
      <c r="A23" s="6" t="s">
        <v>14</v>
      </c>
      <c r="B23" s="4">
        <f>trial!B23-correct!B23-incorrect!B23</f>
        <v>50</v>
      </c>
      <c r="C23" s="4">
        <f>trial!C23-correct!C23-incorrect!C23</f>
        <v>53</v>
      </c>
      <c r="D23" s="4">
        <f>trial!D23-correct!D23-incorrect!D23</f>
        <v>47</v>
      </c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S23" s="4"/>
      <c r="T23" s="4"/>
      <c r="U23" s="4"/>
      <c r="V23" s="4"/>
      <c r="W23" s="1"/>
      <c r="X23" s="1"/>
      <c r="Y23" s="1"/>
    </row>
    <row r="24" spans="1:25" x14ac:dyDescent="0.7">
      <c r="A24" s="6" t="s">
        <v>15</v>
      </c>
      <c r="B24" s="4">
        <f>trial!B24-correct!B24-incorrect!B24</f>
        <v>41</v>
      </c>
      <c r="C24" s="4">
        <f>trial!C24-correct!C24-incorrect!C24</f>
        <v>40</v>
      </c>
      <c r="D24" s="4">
        <f>trial!D24-correct!D24-incorrect!D24</f>
        <v>28</v>
      </c>
      <c r="E24" s="4"/>
      <c r="F24" s="4"/>
      <c r="G24" s="4"/>
      <c r="H24" s="4"/>
      <c r="I24" s="4"/>
      <c r="J24" s="4"/>
      <c r="K24" s="4"/>
      <c r="L24" s="4"/>
      <c r="M24" s="4"/>
      <c r="Q24" s="4"/>
      <c r="R24" s="4"/>
      <c r="S24" s="4"/>
      <c r="T24" s="4"/>
      <c r="U24" s="4"/>
      <c r="V24" s="4"/>
      <c r="W24" s="1"/>
      <c r="X24" s="1"/>
      <c r="Y24" s="1"/>
    </row>
    <row r="25" spans="1:25" x14ac:dyDescent="0.7">
      <c r="A25" s="6" t="s">
        <v>16</v>
      </c>
      <c r="B25" s="4">
        <f>trial!B25-correct!B25-incorrect!B25</f>
        <v>17</v>
      </c>
      <c r="C25" s="4">
        <f>trial!C25-correct!C25-incorrect!C25</f>
        <v>27</v>
      </c>
      <c r="D25" s="4">
        <f>trial!D25-correct!D25-incorrect!D25</f>
        <v>29</v>
      </c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W25" s="1"/>
      <c r="X25" s="1"/>
      <c r="Y25" s="1"/>
    </row>
    <row r="26" spans="1:25" x14ac:dyDescent="0.7">
      <c r="A26" s="6" t="s">
        <v>17</v>
      </c>
      <c r="B26" s="4">
        <f>trial!B26-correct!B26-incorrect!B26</f>
        <v>52</v>
      </c>
      <c r="C26" s="4">
        <f>trial!C26-correct!C26-incorrect!C26</f>
        <v>47</v>
      </c>
      <c r="D26" s="4">
        <f>trial!D26-correct!D26-incorrect!D26</f>
        <v>40</v>
      </c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V26" s="4"/>
      <c r="W26" s="1"/>
      <c r="X26" s="1"/>
      <c r="Y26" s="1"/>
    </row>
    <row r="27" spans="1:25" x14ac:dyDescent="0.7">
      <c r="A27" s="6" t="s">
        <v>18</v>
      </c>
      <c r="B27" s="4">
        <f>trial!B27-correct!B27-incorrect!B27</f>
        <v>32</v>
      </c>
      <c r="C27" s="4">
        <f>trial!C27-correct!C27-incorrect!C27</f>
        <v>26</v>
      </c>
      <c r="D27" s="4">
        <f>trial!D27-correct!D27-incorrect!D27</f>
        <v>22</v>
      </c>
      <c r="E27" s="4"/>
      <c r="F27" s="4"/>
      <c r="G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1"/>
      <c r="X27" s="1"/>
      <c r="Y27" s="1"/>
    </row>
    <row r="28" spans="1:25" x14ac:dyDescent="0.7">
      <c r="A28" s="6" t="s">
        <v>19</v>
      </c>
      <c r="B28" s="4">
        <f>trial!B28-correct!B28-incorrect!B28</f>
        <v>29</v>
      </c>
      <c r="C28" s="4">
        <f>trial!C28-correct!C28-incorrect!C28</f>
        <v>35</v>
      </c>
      <c r="D28" s="4">
        <f>trial!D28-correct!D28-incorrect!D28</f>
        <v>48</v>
      </c>
      <c r="E28" s="4"/>
      <c r="F28" s="4"/>
      <c r="G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1"/>
      <c r="X28" s="1"/>
      <c r="Y28" s="1"/>
    </row>
    <row r="29" spans="1:25" x14ac:dyDescent="0.7">
      <c r="A29" s="6" t="s">
        <v>20</v>
      </c>
      <c r="B29" s="4">
        <f>trial!B29-correct!B29-incorrect!B29</f>
        <v>68</v>
      </c>
      <c r="C29" s="4">
        <f>trial!C29-correct!C29-incorrect!C29</f>
        <v>39</v>
      </c>
      <c r="D29" s="4">
        <f>trial!D29-correct!D29-incorrect!D29</f>
        <v>38</v>
      </c>
      <c r="E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1"/>
      <c r="X29" s="1"/>
      <c r="Y29" s="1"/>
    </row>
    <row r="30" spans="1:25" x14ac:dyDescent="0.7">
      <c r="A30" s="6" t="s">
        <v>21</v>
      </c>
      <c r="B30" s="4">
        <f>trial!B30-correct!B30-incorrect!B30</f>
        <v>53</v>
      </c>
      <c r="C30" s="4">
        <f>trial!C30-correct!C30-incorrect!C30</f>
        <v>57</v>
      </c>
      <c r="D30" s="4">
        <f>trial!D30-correct!D30-incorrect!D30</f>
        <v>62</v>
      </c>
      <c r="E30" s="4"/>
      <c r="F30" s="4"/>
      <c r="G30" s="4"/>
      <c r="H30" s="4"/>
      <c r="I30" s="4"/>
      <c r="J30" s="4"/>
      <c r="K30" s="4"/>
      <c r="L30" s="4"/>
      <c r="P30" s="4"/>
      <c r="Q30" s="4"/>
      <c r="R30" s="4"/>
      <c r="S30" s="4"/>
      <c r="T30" s="4"/>
      <c r="U30" s="4"/>
      <c r="V30" s="4"/>
      <c r="W30" s="1"/>
      <c r="X30" s="1"/>
      <c r="Y30" s="1"/>
    </row>
    <row r="31" spans="1:25" x14ac:dyDescent="0.7">
      <c r="A31" s="6" t="s">
        <v>29</v>
      </c>
      <c r="B31" s="4">
        <f>trial!B31-correct!B31-incorrect!B31</f>
        <v>45</v>
      </c>
      <c r="C31" s="4">
        <f>trial!C31-correct!C31-incorrect!C31</f>
        <v>51</v>
      </c>
      <c r="D31" s="4">
        <f>trial!D31-correct!D31-incorrect!D31</f>
        <v>49</v>
      </c>
      <c r="E31" s="4"/>
      <c r="F31" s="4"/>
      <c r="G31" s="4"/>
      <c r="H31" s="4"/>
      <c r="I31" s="4"/>
      <c r="J31" s="4"/>
      <c r="K31" s="4"/>
      <c r="L31" s="4"/>
      <c r="M31" s="4"/>
      <c r="N31" s="4"/>
      <c r="R31" s="4"/>
      <c r="S31" s="4"/>
      <c r="T31" s="4"/>
      <c r="U31" s="4"/>
      <c r="V31" s="4"/>
      <c r="W31" s="1"/>
      <c r="X31" s="1"/>
      <c r="Y31" s="1"/>
    </row>
    <row r="32" spans="1:25" x14ac:dyDescent="0.7">
      <c r="A32" s="6" t="s">
        <v>34</v>
      </c>
      <c r="B32" s="4">
        <f>trial!B32-correct!B32-incorrect!B32</f>
        <v>68</v>
      </c>
      <c r="C32" s="4">
        <f>trial!C32-correct!C32-incorrect!C32</f>
        <v>75</v>
      </c>
      <c r="D32" s="4">
        <f>trial!D32-correct!D32-incorrect!D32</f>
        <v>48</v>
      </c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1"/>
      <c r="X32" s="1"/>
      <c r="Y32" s="1"/>
    </row>
    <row r="33" spans="1:25" x14ac:dyDescent="0.7">
      <c r="A33" s="6" t="s">
        <v>35</v>
      </c>
      <c r="B33" s="4">
        <f>trial!B33-correct!B33-incorrect!B33</f>
        <v>56</v>
      </c>
      <c r="C33" s="4">
        <f>trial!C33-correct!C33-incorrect!C33</f>
        <v>49</v>
      </c>
      <c r="D33" s="4">
        <f>trial!D33-correct!D33-incorrect!D33</f>
        <v>47</v>
      </c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1"/>
      <c r="X33" s="1"/>
      <c r="Y33" s="1"/>
    </row>
    <row r="34" spans="1:25" x14ac:dyDescent="0.7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x14ac:dyDescent="0.7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x14ac:dyDescent="0.7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x14ac:dyDescent="0.7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x14ac:dyDescent="0.7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x14ac:dyDescent="0.7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x14ac:dyDescent="0.7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x14ac:dyDescent="0.7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3"/>
      <c r="Y41" s="1"/>
    </row>
    <row r="42" spans="1:25" x14ac:dyDescent="0.7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x14ac:dyDescent="0.7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</sheetData>
  <phoneticPr fontId="1"/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Y43"/>
  <sheetViews>
    <sheetView topLeftCell="A7" zoomScale="50" zoomScaleNormal="50" workbookViewId="0">
      <selection activeCell="L28" sqref="L28"/>
    </sheetView>
  </sheetViews>
  <sheetFormatPr defaultRowHeight="17.649999999999999" x14ac:dyDescent="0.7"/>
  <sheetData>
    <row r="1" spans="1:25" x14ac:dyDescent="0.7">
      <c r="A1" t="s">
        <v>24</v>
      </c>
    </row>
    <row r="3" spans="1:25" x14ac:dyDescent="0.7">
      <c r="A3" t="s">
        <v>41</v>
      </c>
      <c r="B3" s="5" t="s">
        <v>53</v>
      </c>
      <c r="C3" s="5" t="s">
        <v>54</v>
      </c>
      <c r="D3" s="5" t="s">
        <v>55</v>
      </c>
    </row>
    <row r="4" spans="1:25" x14ac:dyDescent="0.7">
      <c r="A4" s="6" t="s">
        <v>0</v>
      </c>
      <c r="B4">
        <v>15</v>
      </c>
      <c r="C4">
        <v>4</v>
      </c>
      <c r="D4">
        <v>4</v>
      </c>
      <c r="Y4" s="2"/>
    </row>
    <row r="5" spans="1:25" x14ac:dyDescent="0.7">
      <c r="A5" s="6" t="s">
        <v>1</v>
      </c>
      <c r="B5">
        <v>4</v>
      </c>
      <c r="C5">
        <v>3</v>
      </c>
      <c r="D5">
        <v>3</v>
      </c>
      <c r="Y5" s="2"/>
    </row>
    <row r="6" spans="1:25" x14ac:dyDescent="0.7">
      <c r="A6" s="6" t="s">
        <v>2</v>
      </c>
      <c r="B6">
        <v>2</v>
      </c>
      <c r="C6">
        <v>4</v>
      </c>
      <c r="D6">
        <v>4</v>
      </c>
      <c r="Y6" s="2"/>
    </row>
    <row r="7" spans="1:25" x14ac:dyDescent="0.7">
      <c r="A7" s="6" t="s">
        <v>3</v>
      </c>
      <c r="B7">
        <v>1</v>
      </c>
      <c r="C7">
        <v>1</v>
      </c>
      <c r="D7">
        <v>2</v>
      </c>
      <c r="Y7" s="2"/>
    </row>
    <row r="8" spans="1:25" x14ac:dyDescent="0.7">
      <c r="A8" s="6" t="s">
        <v>4</v>
      </c>
      <c r="B8">
        <v>2</v>
      </c>
      <c r="C8">
        <v>0</v>
      </c>
      <c r="D8">
        <v>2</v>
      </c>
      <c r="Y8" s="2"/>
    </row>
    <row r="9" spans="1:25" x14ac:dyDescent="0.7">
      <c r="A9" s="6" t="s">
        <v>5</v>
      </c>
      <c r="B9">
        <v>4</v>
      </c>
      <c r="C9">
        <v>8</v>
      </c>
      <c r="D9">
        <v>6</v>
      </c>
      <c r="Y9" s="2"/>
    </row>
    <row r="10" spans="1:25" x14ac:dyDescent="0.7">
      <c r="A10" s="6" t="s">
        <v>6</v>
      </c>
      <c r="B10">
        <v>3</v>
      </c>
      <c r="C10">
        <v>6</v>
      </c>
      <c r="D10">
        <v>15</v>
      </c>
      <c r="Y10" s="2"/>
    </row>
    <row r="11" spans="1:25" x14ac:dyDescent="0.7">
      <c r="A11" s="6" t="s">
        <v>7</v>
      </c>
      <c r="B11">
        <v>2</v>
      </c>
      <c r="C11">
        <v>1</v>
      </c>
      <c r="D11">
        <v>2</v>
      </c>
      <c r="Y11" s="2"/>
    </row>
    <row r="12" spans="1:25" x14ac:dyDescent="0.7">
      <c r="A12" s="6" t="s">
        <v>8</v>
      </c>
      <c r="B12">
        <v>19</v>
      </c>
      <c r="C12">
        <v>6</v>
      </c>
      <c r="D12">
        <v>8</v>
      </c>
      <c r="Y12" s="2"/>
    </row>
    <row r="15" spans="1:25" x14ac:dyDescent="0.7">
      <c r="Y15" s="2"/>
    </row>
    <row r="16" spans="1:25" x14ac:dyDescent="0.7">
      <c r="Y16" s="2"/>
    </row>
    <row r="17" spans="1:25" x14ac:dyDescent="0.7">
      <c r="Y17" s="2"/>
    </row>
    <row r="18" spans="1:25" x14ac:dyDescent="0.7">
      <c r="Y18" s="2"/>
    </row>
    <row r="19" spans="1:25" x14ac:dyDescent="0.7">
      <c r="A19" t="s">
        <v>43</v>
      </c>
      <c r="B19" s="5" t="s">
        <v>53</v>
      </c>
      <c r="C19" s="5" t="s">
        <v>54</v>
      </c>
      <c r="D19" s="5" t="s">
        <v>55</v>
      </c>
      <c r="Y19" s="2"/>
    </row>
    <row r="20" spans="1:25" x14ac:dyDescent="0.7">
      <c r="A20" s="6" t="s">
        <v>11</v>
      </c>
      <c r="B20">
        <v>5</v>
      </c>
      <c r="C20">
        <v>1</v>
      </c>
      <c r="D20">
        <v>0</v>
      </c>
      <c r="Y20" s="2"/>
    </row>
    <row r="21" spans="1:25" x14ac:dyDescent="0.7">
      <c r="A21" s="6" t="s">
        <v>12</v>
      </c>
      <c r="B21">
        <v>9</v>
      </c>
      <c r="C21">
        <v>0</v>
      </c>
      <c r="D21">
        <v>0</v>
      </c>
      <c r="Y21" s="2"/>
    </row>
    <row r="22" spans="1:25" x14ac:dyDescent="0.7">
      <c r="A22" s="6" t="s">
        <v>13</v>
      </c>
      <c r="B22">
        <v>16</v>
      </c>
      <c r="C22">
        <v>18</v>
      </c>
      <c r="D22">
        <v>13</v>
      </c>
      <c r="Y22" s="2"/>
    </row>
    <row r="23" spans="1:25" x14ac:dyDescent="0.7">
      <c r="A23" s="6" t="s">
        <v>14</v>
      </c>
      <c r="B23">
        <v>15</v>
      </c>
      <c r="C23">
        <v>22</v>
      </c>
      <c r="D23">
        <v>22</v>
      </c>
      <c r="Y23" s="2"/>
    </row>
    <row r="24" spans="1:25" x14ac:dyDescent="0.7">
      <c r="A24" s="6" t="s">
        <v>15</v>
      </c>
      <c r="B24">
        <v>0</v>
      </c>
      <c r="C24">
        <v>3</v>
      </c>
      <c r="D24">
        <v>2</v>
      </c>
      <c r="Y24" s="2"/>
    </row>
    <row r="25" spans="1:25" x14ac:dyDescent="0.7">
      <c r="A25" s="6" t="s">
        <v>16</v>
      </c>
      <c r="B25">
        <v>5</v>
      </c>
      <c r="C25">
        <v>0</v>
      </c>
      <c r="D25">
        <v>2</v>
      </c>
      <c r="Y25" s="2"/>
    </row>
    <row r="26" spans="1:25" x14ac:dyDescent="0.7">
      <c r="A26" s="6" t="s">
        <v>17</v>
      </c>
      <c r="B26">
        <v>7</v>
      </c>
      <c r="C26">
        <v>2</v>
      </c>
      <c r="D26">
        <v>1</v>
      </c>
      <c r="Y26" s="2"/>
    </row>
    <row r="27" spans="1:25" x14ac:dyDescent="0.7">
      <c r="A27" s="6" t="s">
        <v>18</v>
      </c>
      <c r="B27">
        <v>8</v>
      </c>
      <c r="C27">
        <v>13</v>
      </c>
      <c r="D27">
        <v>13</v>
      </c>
      <c r="Y27" s="2"/>
    </row>
    <row r="28" spans="1:25" x14ac:dyDescent="0.7">
      <c r="A28" s="6" t="s">
        <v>19</v>
      </c>
      <c r="B28">
        <v>23</v>
      </c>
      <c r="C28">
        <v>30</v>
      </c>
      <c r="D28">
        <v>10</v>
      </c>
      <c r="Y28" s="2"/>
    </row>
    <row r="29" spans="1:25" x14ac:dyDescent="0.7">
      <c r="A29" s="6" t="s">
        <v>20</v>
      </c>
      <c r="B29">
        <v>11</v>
      </c>
      <c r="C29">
        <v>6</v>
      </c>
      <c r="D29">
        <v>10</v>
      </c>
      <c r="Y29" s="2"/>
    </row>
    <row r="30" spans="1:25" x14ac:dyDescent="0.7">
      <c r="A30" s="6" t="s">
        <v>21</v>
      </c>
      <c r="B30">
        <v>8</v>
      </c>
      <c r="C30">
        <v>3</v>
      </c>
      <c r="D30">
        <v>8</v>
      </c>
      <c r="Y30" s="2"/>
    </row>
    <row r="31" spans="1:25" x14ac:dyDescent="0.7">
      <c r="A31" s="6" t="s">
        <v>29</v>
      </c>
      <c r="B31">
        <v>16</v>
      </c>
      <c r="C31">
        <v>7</v>
      </c>
      <c r="D31">
        <v>6</v>
      </c>
      <c r="Y31" s="2"/>
    </row>
    <row r="32" spans="1:25" x14ac:dyDescent="0.7">
      <c r="A32" s="6" t="s">
        <v>34</v>
      </c>
      <c r="B32">
        <v>5</v>
      </c>
      <c r="C32">
        <v>6</v>
      </c>
      <c r="D32">
        <v>1</v>
      </c>
      <c r="Y32" s="2"/>
    </row>
    <row r="33" spans="1:25" x14ac:dyDescent="0.7">
      <c r="A33" s="6" t="s">
        <v>35</v>
      </c>
      <c r="B33">
        <v>11</v>
      </c>
      <c r="C33">
        <v>9</v>
      </c>
      <c r="D33">
        <v>0</v>
      </c>
      <c r="Y33" s="2"/>
    </row>
    <row r="34" spans="1:25" x14ac:dyDescent="0.7">
      <c r="Y34" s="2"/>
    </row>
    <row r="35" spans="1:25" x14ac:dyDescent="0.7">
      <c r="Y35" s="2"/>
    </row>
    <row r="36" spans="1:25" x14ac:dyDescent="0.7">
      <c r="Y36" s="2"/>
    </row>
    <row r="37" spans="1:25" x14ac:dyDescent="0.7">
      <c r="Y37" s="2"/>
    </row>
    <row r="42" spans="1:25" x14ac:dyDescent="0.7">
      <c r="B42" s="2"/>
      <c r="C42" s="2"/>
      <c r="D42" s="2"/>
      <c r="E42" s="2"/>
      <c r="F42" s="2"/>
      <c r="G42" s="2"/>
    </row>
    <row r="43" spans="1:25" x14ac:dyDescent="0.7">
      <c r="B43" s="2"/>
      <c r="C43" s="2"/>
      <c r="D43" s="2"/>
      <c r="E43" s="2"/>
      <c r="F43" s="2"/>
      <c r="G43" s="2"/>
    </row>
  </sheetData>
  <phoneticPr fontId="1"/>
  <pageMargins left="0.25" right="0.25" top="0.75" bottom="0.75" header="0.3" footer="0.3"/>
  <pageSetup paperSize="9" scale="5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43"/>
  <sheetViews>
    <sheetView topLeftCell="A25" zoomScale="60" zoomScaleNormal="60" workbookViewId="0">
      <selection activeCell="Y40" sqref="Y40"/>
    </sheetView>
  </sheetViews>
  <sheetFormatPr defaultRowHeight="17.649999999999999" x14ac:dyDescent="0.7"/>
  <sheetData>
    <row r="1" spans="1:25" x14ac:dyDescent="0.7">
      <c r="A1" t="s">
        <v>26</v>
      </c>
    </row>
    <row r="3" spans="1:25" x14ac:dyDescent="0.7">
      <c r="A3" t="s">
        <v>41</v>
      </c>
      <c r="B3" s="5" t="s">
        <v>53</v>
      </c>
      <c r="C3" s="5" t="s">
        <v>54</v>
      </c>
      <c r="D3" s="5" t="s">
        <v>55</v>
      </c>
      <c r="Y3" t="s">
        <v>60</v>
      </c>
    </row>
    <row r="4" spans="1:25" x14ac:dyDescent="0.7">
      <c r="A4" s="6" t="s">
        <v>0</v>
      </c>
      <c r="B4" s="2">
        <f>(correct!B4/(correct!B4+incorrect!B4))*100</f>
        <v>96.226415094339629</v>
      </c>
      <c r="C4" s="2">
        <f>(correct!C4/(correct!C4+incorrect!C4))*100</f>
        <v>97.959183673469383</v>
      </c>
      <c r="D4" s="2">
        <f>(correct!D4/(correct!D4+incorrect!D4))*100</f>
        <v>92.307692307692307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Y4" s="2">
        <f>AVERAGE(B4:V4)</f>
        <v>95.497763691833768</v>
      </c>
    </row>
    <row r="5" spans="1:25" x14ac:dyDescent="0.7">
      <c r="A5" s="6" t="s">
        <v>1</v>
      </c>
      <c r="B5" s="2">
        <f>(correct!B5/(correct!B5+incorrect!B5))*100</f>
        <v>90</v>
      </c>
      <c r="C5" s="2">
        <f>(correct!C5/(correct!C5+incorrect!C5))*100</f>
        <v>93.103448275862064</v>
      </c>
      <c r="D5" s="2">
        <f>(correct!D5/(correct!D5+incorrect!D5))*100</f>
        <v>94.117647058823522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Y5" s="2">
        <f t="shared" ref="Y5:Y12" si="0">AVERAGE(B5:V5)</f>
        <v>92.407031778228529</v>
      </c>
    </row>
    <row r="6" spans="1:25" x14ac:dyDescent="0.7">
      <c r="A6" s="6" t="s">
        <v>2</v>
      </c>
      <c r="B6" s="2">
        <f>(correct!B6/(correct!B6+incorrect!B6))*100</f>
        <v>82.35294117647058</v>
      </c>
      <c r="C6" s="2">
        <f>(correct!C6/(correct!C6+incorrect!C6))*100</f>
        <v>86.666666666666671</v>
      </c>
      <c r="D6" s="2">
        <f>(correct!D6/(correct!D6+incorrect!D6))*100</f>
        <v>85.714285714285708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Y6" s="2">
        <f t="shared" si="0"/>
        <v>84.91129785247432</v>
      </c>
    </row>
    <row r="7" spans="1:25" x14ac:dyDescent="0.7">
      <c r="A7" s="6" t="s">
        <v>3</v>
      </c>
      <c r="B7" s="2">
        <f>(correct!B7/(correct!B7+incorrect!B7))*100</f>
        <v>85.714285714285708</v>
      </c>
      <c r="C7" s="2">
        <f>(correct!C7/(correct!C7+incorrect!C7))*100</f>
        <v>89.65517241379311</v>
      </c>
      <c r="D7" s="2">
        <f>(correct!D7/(correct!D7+incorrect!D7))*100</f>
        <v>87.096774193548384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Y7" s="2">
        <f t="shared" si="0"/>
        <v>87.488744107209072</v>
      </c>
    </row>
    <row r="8" spans="1:25" x14ac:dyDescent="0.7">
      <c r="A8" s="6" t="s">
        <v>4</v>
      </c>
      <c r="B8" s="2">
        <f>(correct!B8/(correct!B8+incorrect!B8))*100</f>
        <v>92.307692307692307</v>
      </c>
      <c r="C8" s="2">
        <f>(correct!C8/(correct!C8+incorrect!C8))*100</f>
        <v>87.5</v>
      </c>
      <c r="D8" s="2">
        <f>(correct!D8/(correct!D8+incorrect!D8))*100</f>
        <v>89.830508474576277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Y8" s="2">
        <f t="shared" si="0"/>
        <v>89.879400260756199</v>
      </c>
    </row>
    <row r="9" spans="1:25" x14ac:dyDescent="0.7">
      <c r="A9" s="6" t="s">
        <v>5</v>
      </c>
      <c r="B9" s="2">
        <f>(correct!B9/(correct!B9+incorrect!B9))*100</f>
        <v>67.272727272727266</v>
      </c>
      <c r="C9" s="2">
        <f>(correct!C9/(correct!C9+incorrect!C9))*100</f>
        <v>83.636363636363626</v>
      </c>
      <c r="D9" s="2">
        <f>(correct!D9/(correct!D9+incorrect!D9))*100</f>
        <v>82.5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Y9" s="2">
        <f t="shared" si="0"/>
        <v>77.803030303030297</v>
      </c>
    </row>
    <row r="10" spans="1:25" x14ac:dyDescent="0.7">
      <c r="A10" s="6" t="s">
        <v>6</v>
      </c>
      <c r="B10" s="2">
        <f>(correct!B10/(correct!B10+incorrect!B10))*100</f>
        <v>93.023255813953483</v>
      </c>
      <c r="C10" s="2">
        <f>(correct!C10/(correct!C10+incorrect!C10))*100</f>
        <v>95.652173913043484</v>
      </c>
      <c r="D10" s="2">
        <f>(correct!D10/(correct!D10+incorrect!D10))*100</f>
        <v>85.507246376811594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Y10" s="2">
        <f t="shared" si="0"/>
        <v>91.394225367936201</v>
      </c>
    </row>
    <row r="11" spans="1:25" x14ac:dyDescent="0.7">
      <c r="A11" s="6" t="s">
        <v>7</v>
      </c>
      <c r="B11" s="2">
        <f>(correct!B11/(correct!B11+incorrect!B11))*100</f>
        <v>97.222222222222214</v>
      </c>
      <c r="C11" s="2">
        <f>(correct!C11/(correct!C11+incorrect!C11))*100</f>
        <v>100</v>
      </c>
      <c r="D11" s="2">
        <f>(correct!D11/(correct!D11+incorrect!D11))*100</f>
        <v>95.454545454545453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Y11" s="2">
        <f t="shared" si="0"/>
        <v>97.558922558922561</v>
      </c>
    </row>
    <row r="12" spans="1:25" x14ac:dyDescent="0.7">
      <c r="A12" s="6" t="s">
        <v>8</v>
      </c>
      <c r="B12" s="2">
        <f>(correct!B12/(correct!B12+incorrect!B12))*100</f>
        <v>83.333333333333343</v>
      </c>
      <c r="C12" s="2">
        <f>(correct!C12/(correct!C12+incorrect!C12))*100</f>
        <v>95.652173913043484</v>
      </c>
      <c r="D12" s="2">
        <f>(correct!D12/(correct!D12+incorrect!D12))*100</f>
        <v>95.121951219512198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Y12" s="2">
        <f t="shared" si="0"/>
        <v>91.369152821962999</v>
      </c>
    </row>
    <row r="13" spans="1:25" x14ac:dyDescent="0.7">
      <c r="B13" s="2"/>
      <c r="C13" s="2"/>
      <c r="D13" s="2"/>
      <c r="Y13" s="2"/>
    </row>
    <row r="14" spans="1:25" x14ac:dyDescent="0.7">
      <c r="B14" s="2"/>
      <c r="C14" s="2"/>
      <c r="D14" s="2"/>
      <c r="Y14" s="2"/>
    </row>
    <row r="15" spans="1:25" x14ac:dyDescent="0.7">
      <c r="A15" t="s">
        <v>59</v>
      </c>
      <c r="B15" s="2"/>
      <c r="C15" s="2"/>
      <c r="D15" s="2"/>
      <c r="Y15" s="2">
        <f>AVERAGE(Y4:Y12)</f>
        <v>89.812174304705991</v>
      </c>
    </row>
    <row r="16" spans="1:25" x14ac:dyDescent="0.7">
      <c r="A16" t="s">
        <v>10</v>
      </c>
      <c r="B16" s="2"/>
      <c r="C16" s="2"/>
      <c r="D16" s="2"/>
      <c r="Y16" s="2">
        <f>STDEV(Y4:Y12)/(SQRT(COUNT(Y4:Y12)))</f>
        <v>1.9636960793779095</v>
      </c>
    </row>
    <row r="17" spans="1:25" x14ac:dyDescent="0.7">
      <c r="B17" s="2"/>
      <c r="C17" s="2"/>
      <c r="D17" s="2"/>
      <c r="Y17" s="2"/>
    </row>
    <row r="18" spans="1:25" x14ac:dyDescent="0.7">
      <c r="B18" s="2"/>
      <c r="C18" s="2"/>
      <c r="D18" s="2"/>
      <c r="Y18" s="2"/>
    </row>
    <row r="19" spans="1:25" x14ac:dyDescent="0.7">
      <c r="A19" t="s">
        <v>43</v>
      </c>
      <c r="B19" s="5" t="s">
        <v>53</v>
      </c>
      <c r="C19" s="5" t="s">
        <v>54</v>
      </c>
      <c r="D19" s="5" t="s">
        <v>55</v>
      </c>
      <c r="Y19" s="2" t="s">
        <v>61</v>
      </c>
    </row>
    <row r="20" spans="1:25" x14ac:dyDescent="0.7">
      <c r="A20" s="6" t="s">
        <v>11</v>
      </c>
      <c r="B20" s="2">
        <f>(correct!B20/(correct!B20+incorrect!B20))*100</f>
        <v>96.774193548387103</v>
      </c>
      <c r="C20" s="2">
        <f>(correct!C20/(correct!C20+incorrect!C20))*100</f>
        <v>100</v>
      </c>
      <c r="D20" s="2">
        <f>(correct!D20/(correct!D20+incorrect!D20))*100</f>
        <v>100</v>
      </c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Y20" s="2">
        <f>AVERAGE(B20:V20)</f>
        <v>98.924731182795696</v>
      </c>
    </row>
    <row r="21" spans="1:25" x14ac:dyDescent="0.7">
      <c r="A21" s="6" t="s">
        <v>12</v>
      </c>
      <c r="B21" s="2">
        <f>(correct!B21/(correct!B21+incorrect!B21))*100</f>
        <v>96.551724137931032</v>
      </c>
      <c r="C21" s="2">
        <f>(correct!C21/(correct!C21+incorrect!C21))*100</f>
        <v>95</v>
      </c>
      <c r="D21" s="2">
        <f>(correct!D21/(correct!D21+incorrect!D21))*100</f>
        <v>96.15384615384616</v>
      </c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Y21" s="2">
        <f t="shared" ref="Y21:Y33" si="1">AVERAGE(B21:V21)</f>
        <v>95.90185676392575</v>
      </c>
    </row>
    <row r="22" spans="1:25" x14ac:dyDescent="0.7">
      <c r="A22" s="6" t="s">
        <v>13</v>
      </c>
      <c r="B22" s="2">
        <f>(correct!B22/(correct!B22+incorrect!B22))*100</f>
        <v>78.94736842105263</v>
      </c>
      <c r="C22" s="2">
        <f>(correct!C22/(correct!C22+incorrect!C22))*100</f>
        <v>85.714285714285708</v>
      </c>
      <c r="D22" s="2">
        <f>(correct!D22/(correct!D22+incorrect!D22))*100</f>
        <v>78.431372549019613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Y22" s="2">
        <f t="shared" si="1"/>
        <v>81.031008894785984</v>
      </c>
    </row>
    <row r="23" spans="1:25" x14ac:dyDescent="0.7">
      <c r="A23" s="6" t="s">
        <v>14</v>
      </c>
      <c r="B23" s="2">
        <f>(correct!B23/(correct!B23+incorrect!B23))*100</f>
        <v>78</v>
      </c>
      <c r="C23" s="2">
        <f>(correct!C23/(correct!C23+incorrect!C23))*100</f>
        <v>80.851063829787222</v>
      </c>
      <c r="D23" s="2">
        <f>(correct!D23/(correct!D23+incorrect!D23))*100</f>
        <v>94.339622641509436</v>
      </c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Y23" s="2">
        <f t="shared" si="1"/>
        <v>84.396895490432215</v>
      </c>
    </row>
    <row r="24" spans="1:25" x14ac:dyDescent="0.7">
      <c r="A24" s="6" t="s">
        <v>15</v>
      </c>
      <c r="B24" s="2">
        <f>(correct!B24/(correct!B24+incorrect!B24))*100</f>
        <v>84.782608695652172</v>
      </c>
      <c r="C24" s="2">
        <f>(correct!C24/(correct!C24+incorrect!C24))*100</f>
        <v>95.121951219512198</v>
      </c>
      <c r="D24" s="2">
        <f>(correct!D24/(correct!D24+incorrect!D24))*100</f>
        <v>94.117647058823522</v>
      </c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Y24" s="2">
        <f t="shared" si="1"/>
        <v>91.340735657995978</v>
      </c>
    </row>
    <row r="25" spans="1:25" x14ac:dyDescent="0.7">
      <c r="A25" s="6" t="s">
        <v>16</v>
      </c>
      <c r="B25" s="2">
        <f>(correct!B25/(correct!B25+incorrect!B25))*100</f>
        <v>88.888888888888886</v>
      </c>
      <c r="C25" s="2">
        <f>(correct!C25/(correct!C25+incorrect!C25))*100</f>
        <v>76.712328767123282</v>
      </c>
      <c r="D25" s="2">
        <f>(correct!D25/(correct!D25+incorrect!D25))*100</f>
        <v>83.098591549295776</v>
      </c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Y25" s="2">
        <f t="shared" si="1"/>
        <v>82.899936401769324</v>
      </c>
    </row>
    <row r="26" spans="1:25" x14ac:dyDescent="0.7">
      <c r="A26" s="6" t="s">
        <v>17</v>
      </c>
      <c r="B26" s="2">
        <f>(correct!B26/(correct!B26+incorrect!B26))*100</f>
        <v>97.368421052631575</v>
      </c>
      <c r="C26" s="2">
        <f>(correct!C26/(correct!C26+incorrect!C26))*100</f>
        <v>87.096774193548384</v>
      </c>
      <c r="D26" s="2">
        <f>(correct!D26/(correct!D26+incorrect!D26))*100</f>
        <v>95.652173913043484</v>
      </c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Y26" s="2">
        <f t="shared" si="1"/>
        <v>93.372456386407819</v>
      </c>
    </row>
    <row r="27" spans="1:25" x14ac:dyDescent="0.7">
      <c r="A27" s="6" t="s">
        <v>18</v>
      </c>
      <c r="B27" s="2">
        <f>(correct!B27/(correct!B27+incorrect!B27))*100</f>
        <v>85.365853658536579</v>
      </c>
      <c r="C27" s="2">
        <f>(correct!C27/(correct!C27+incorrect!C27))*100</f>
        <v>91.666666666666657</v>
      </c>
      <c r="D27" s="2">
        <f>(correct!D27/(correct!D27+incorrect!D27))*100</f>
        <v>85</v>
      </c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Y27" s="2">
        <f t="shared" si="1"/>
        <v>87.344173441734412</v>
      </c>
    </row>
    <row r="28" spans="1:25" x14ac:dyDescent="0.7">
      <c r="A28" s="6" t="s">
        <v>19</v>
      </c>
      <c r="B28" s="2">
        <f>(correct!B28/(correct!B28+incorrect!B28))*100</f>
        <v>77.358490566037744</v>
      </c>
      <c r="C28" s="2">
        <f>(correct!C28/(correct!C28+incorrect!C28))*100</f>
        <v>84.905660377358487</v>
      </c>
      <c r="D28" s="2">
        <f>(correct!D28/(correct!D28+incorrect!D28))*100</f>
        <v>91.111111111111114</v>
      </c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Y28" s="2">
        <f t="shared" si="1"/>
        <v>84.458420684835787</v>
      </c>
    </row>
    <row r="29" spans="1:25" x14ac:dyDescent="0.7">
      <c r="A29" s="6" t="s">
        <v>20</v>
      </c>
      <c r="B29" s="2">
        <f>(correct!B29/(correct!B29+incorrect!B29))*100</f>
        <v>62.068965517241381</v>
      </c>
      <c r="C29" s="2">
        <f>(correct!C29/(correct!C29+incorrect!C29))*100</f>
        <v>66.666666666666657</v>
      </c>
      <c r="D29" s="2">
        <f>(correct!D29/(correct!D29+incorrect!D29))*100</f>
        <v>61.53846153846154</v>
      </c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Y29" s="2">
        <f t="shared" si="1"/>
        <v>63.424697907456526</v>
      </c>
    </row>
    <row r="30" spans="1:25" x14ac:dyDescent="0.7">
      <c r="A30" s="6" t="s">
        <v>21</v>
      </c>
      <c r="B30" s="2">
        <f>(correct!B30/(correct!B30+incorrect!B30))*100</f>
        <v>72.340425531914903</v>
      </c>
      <c r="C30" s="2">
        <f>(correct!C30/(correct!C30+incorrect!C30))*100</f>
        <v>88.372093023255815</v>
      </c>
      <c r="D30" s="2">
        <f>(correct!D30/(correct!D30+incorrect!D30))*100</f>
        <v>93.333333333333329</v>
      </c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Y30" s="2">
        <f t="shared" si="1"/>
        <v>84.681950629501344</v>
      </c>
    </row>
    <row r="31" spans="1:25" x14ac:dyDescent="0.7">
      <c r="A31" s="6" t="s">
        <v>29</v>
      </c>
      <c r="B31" s="2">
        <f>(correct!B31/(correct!B31+incorrect!B31))*100</f>
        <v>89.090909090909093</v>
      </c>
      <c r="C31" s="2">
        <f>(correct!C31/(correct!C31+incorrect!C31))*100</f>
        <v>89.473684210526315</v>
      </c>
      <c r="D31" s="2">
        <f>(correct!D31/(correct!D31+incorrect!D31))*100</f>
        <v>78</v>
      </c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Y31" s="2">
        <f t="shared" si="1"/>
        <v>85.52153110047847</v>
      </c>
    </row>
    <row r="32" spans="1:25" x14ac:dyDescent="0.7">
      <c r="A32" s="6" t="s">
        <v>34</v>
      </c>
      <c r="B32" s="2">
        <f>(correct!B32/(correct!B32+incorrect!B32))*100</f>
        <v>100</v>
      </c>
      <c r="C32" s="2">
        <f>(correct!C32/(correct!C32+incorrect!C32))*100</f>
        <v>88</v>
      </c>
      <c r="D32" s="2">
        <f>(correct!D32/(correct!D32+incorrect!D32))*100</f>
        <v>84.615384615384613</v>
      </c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Y32" s="2">
        <f t="shared" si="1"/>
        <v>90.871794871794876</v>
      </c>
    </row>
    <row r="33" spans="1:25" x14ac:dyDescent="0.7">
      <c r="A33" s="6" t="s">
        <v>39</v>
      </c>
      <c r="B33" s="2">
        <f>(correct!B33/(correct!B33+incorrect!B33))*100</f>
        <v>93.181818181818173</v>
      </c>
      <c r="C33" s="2">
        <f>(correct!C33/(correct!C33+incorrect!C33))*100</f>
        <v>96.078431372549019</v>
      </c>
      <c r="D33" s="2">
        <f>(correct!D33/(correct!D33+incorrect!D33))*100</f>
        <v>100</v>
      </c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Y33" s="2">
        <f t="shared" si="1"/>
        <v>96.420083184789064</v>
      </c>
    </row>
    <row r="34" spans="1:25" x14ac:dyDescent="0.7">
      <c r="Y34" s="2"/>
    </row>
    <row r="35" spans="1:25" x14ac:dyDescent="0.7">
      <c r="Y35" s="2"/>
    </row>
    <row r="36" spans="1:25" x14ac:dyDescent="0.7">
      <c r="A36" t="s">
        <v>57</v>
      </c>
      <c r="Y36" s="2">
        <f>AVERAGE(Y20:Y34)</f>
        <v>87.185019471335963</v>
      </c>
    </row>
    <row r="37" spans="1:25" x14ac:dyDescent="0.7">
      <c r="A37" t="s">
        <v>10</v>
      </c>
      <c r="Y37" s="2">
        <f>STDEV(Y20:Y34)/(SQRT(COUNT(Y20:Y34)))</f>
        <v>2.3595604778578294</v>
      </c>
    </row>
    <row r="38" spans="1:25" x14ac:dyDescent="0.7">
      <c r="Y38" s="2"/>
    </row>
    <row r="41" spans="1:25" x14ac:dyDescent="0.7">
      <c r="B41" t="str">
        <f>A1</f>
        <v>accuracy</v>
      </c>
      <c r="C41" t="str">
        <f>A37</f>
        <v>SEM</v>
      </c>
    </row>
    <row r="42" spans="1:25" x14ac:dyDescent="0.7">
      <c r="A42" t="s">
        <v>40</v>
      </c>
      <c r="B42" s="2">
        <f>Y15</f>
        <v>89.812174304705991</v>
      </c>
      <c r="C42" s="2">
        <f>Y16</f>
        <v>1.9636960793779095</v>
      </c>
      <c r="D42" s="2"/>
      <c r="E42" s="2"/>
      <c r="F42" s="2"/>
      <c r="G42" s="2"/>
    </row>
    <row r="43" spans="1:25" x14ac:dyDescent="0.7">
      <c r="A43" t="s">
        <v>42</v>
      </c>
      <c r="B43" s="2">
        <f>Y36</f>
        <v>87.185019471335963</v>
      </c>
      <c r="C43" s="2">
        <f>Y37</f>
        <v>2.3595604778578294</v>
      </c>
      <c r="D43" s="2"/>
      <c r="E43" s="2"/>
      <c r="F43" s="2"/>
      <c r="G43" s="2"/>
    </row>
  </sheetData>
  <phoneticPr fontId="1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Y43"/>
  <sheetViews>
    <sheetView topLeftCell="A19" zoomScale="40" zoomScaleNormal="40" workbookViewId="0">
      <selection activeCell="A37" sqref="A37"/>
    </sheetView>
  </sheetViews>
  <sheetFormatPr defaultRowHeight="17.649999999999999" x14ac:dyDescent="0.7"/>
  <sheetData>
    <row r="1" spans="1:25" x14ac:dyDescent="0.7">
      <c r="A1" t="s">
        <v>25</v>
      </c>
    </row>
    <row r="3" spans="1:25" x14ac:dyDescent="0.7">
      <c r="A3" t="s">
        <v>41</v>
      </c>
      <c r="B3" s="5" t="s">
        <v>53</v>
      </c>
      <c r="C3" s="5" t="s">
        <v>54</v>
      </c>
      <c r="D3" s="5" t="s">
        <v>55</v>
      </c>
      <c r="Y3" t="s">
        <v>59</v>
      </c>
    </row>
    <row r="4" spans="1:25" x14ac:dyDescent="0.7">
      <c r="A4" s="6" t="s">
        <v>0</v>
      </c>
      <c r="B4">
        <v>100</v>
      </c>
      <c r="C4">
        <v>100</v>
      </c>
      <c r="D4">
        <v>99</v>
      </c>
      <c r="Y4" s="2">
        <f t="shared" ref="Y4:Y12" si="0">AVERAGE(B4:V4)</f>
        <v>99.666666666666671</v>
      </c>
    </row>
    <row r="5" spans="1:25" x14ac:dyDescent="0.7">
      <c r="A5" s="6" t="s">
        <v>1</v>
      </c>
      <c r="B5">
        <v>79</v>
      </c>
      <c r="C5">
        <v>73</v>
      </c>
      <c r="D5">
        <v>100</v>
      </c>
      <c r="Y5" s="2">
        <f t="shared" si="0"/>
        <v>84</v>
      </c>
    </row>
    <row r="6" spans="1:25" x14ac:dyDescent="0.7">
      <c r="A6" s="6" t="s">
        <v>2</v>
      </c>
      <c r="B6">
        <v>100</v>
      </c>
      <c r="C6">
        <v>100</v>
      </c>
      <c r="D6">
        <v>100</v>
      </c>
      <c r="Y6" s="2">
        <f t="shared" si="0"/>
        <v>100</v>
      </c>
    </row>
    <row r="7" spans="1:25" x14ac:dyDescent="0.7">
      <c r="A7" s="6" t="s">
        <v>3</v>
      </c>
      <c r="B7">
        <v>85</v>
      </c>
      <c r="C7">
        <v>86</v>
      </c>
      <c r="D7">
        <v>71</v>
      </c>
      <c r="Y7" s="2">
        <f t="shared" si="0"/>
        <v>80.666666666666671</v>
      </c>
    </row>
    <row r="8" spans="1:25" x14ac:dyDescent="0.7">
      <c r="A8" s="6" t="s">
        <v>4</v>
      </c>
      <c r="B8">
        <v>93</v>
      </c>
      <c r="C8">
        <v>93</v>
      </c>
      <c r="D8">
        <v>81</v>
      </c>
      <c r="Y8" s="2">
        <f t="shared" si="0"/>
        <v>89</v>
      </c>
    </row>
    <row r="9" spans="1:25" x14ac:dyDescent="0.7">
      <c r="A9" s="6" t="s">
        <v>5</v>
      </c>
      <c r="B9">
        <v>100</v>
      </c>
      <c r="C9">
        <v>100</v>
      </c>
      <c r="D9">
        <v>100</v>
      </c>
      <c r="Y9" s="2">
        <f t="shared" si="0"/>
        <v>100</v>
      </c>
    </row>
    <row r="10" spans="1:25" x14ac:dyDescent="0.7">
      <c r="A10" s="6" t="s">
        <v>6</v>
      </c>
      <c r="B10">
        <v>100</v>
      </c>
      <c r="C10">
        <v>79</v>
      </c>
      <c r="D10">
        <v>100</v>
      </c>
      <c r="Y10" s="2">
        <f t="shared" si="0"/>
        <v>93</v>
      </c>
    </row>
    <row r="11" spans="1:25" x14ac:dyDescent="0.7">
      <c r="A11" s="6" t="s">
        <v>7</v>
      </c>
      <c r="B11">
        <v>84</v>
      </c>
      <c r="C11">
        <v>100</v>
      </c>
      <c r="D11">
        <v>79</v>
      </c>
      <c r="Y11" s="2">
        <f t="shared" si="0"/>
        <v>87.666666666666671</v>
      </c>
    </row>
    <row r="12" spans="1:25" x14ac:dyDescent="0.7">
      <c r="A12" s="6" t="s">
        <v>8</v>
      </c>
      <c r="B12">
        <v>100</v>
      </c>
      <c r="C12">
        <v>100</v>
      </c>
      <c r="D12">
        <v>93</v>
      </c>
      <c r="Y12" s="2">
        <f t="shared" si="0"/>
        <v>97.666666666666671</v>
      </c>
    </row>
    <row r="13" spans="1:25" x14ac:dyDescent="0.7">
      <c r="Y13" s="2"/>
    </row>
    <row r="14" spans="1:25" x14ac:dyDescent="0.7">
      <c r="Y14" s="2"/>
    </row>
    <row r="15" spans="1:25" x14ac:dyDescent="0.7">
      <c r="A15" t="s">
        <v>59</v>
      </c>
      <c r="Y15" s="2">
        <f>AVERAGE(Y4:Y12)</f>
        <v>92.407407407407405</v>
      </c>
    </row>
    <row r="16" spans="1:25" x14ac:dyDescent="0.7">
      <c r="A16" t="s">
        <v>10</v>
      </c>
      <c r="Y16" s="2">
        <f>STDEV(Y4:Y12)/(SQRT(COUNT(Y4:Y12)))</f>
        <v>2.4681788268957234</v>
      </c>
    </row>
    <row r="17" spans="1:25" x14ac:dyDescent="0.7">
      <c r="Y17" s="2"/>
    </row>
    <row r="18" spans="1:25" x14ac:dyDescent="0.7">
      <c r="Y18" s="2"/>
    </row>
    <row r="19" spans="1:25" x14ac:dyDescent="0.7">
      <c r="A19" t="s">
        <v>43</v>
      </c>
      <c r="B19" s="5" t="s">
        <v>53</v>
      </c>
      <c r="C19" s="5" t="s">
        <v>54</v>
      </c>
      <c r="D19" s="5" t="s">
        <v>55</v>
      </c>
      <c r="Y19" s="2" t="s">
        <v>58</v>
      </c>
    </row>
    <row r="20" spans="1:25" x14ac:dyDescent="0.7">
      <c r="A20" s="6" t="s">
        <v>11</v>
      </c>
      <c r="B20">
        <v>86</v>
      </c>
      <c r="C20">
        <v>71</v>
      </c>
      <c r="D20">
        <v>81</v>
      </c>
      <c r="Y20" s="2">
        <f>AVERAGE(B20:V20)</f>
        <v>79.333333333333329</v>
      </c>
    </row>
    <row r="21" spans="1:25" x14ac:dyDescent="0.7">
      <c r="A21" s="6" t="s">
        <v>12</v>
      </c>
      <c r="B21">
        <v>76</v>
      </c>
      <c r="C21">
        <v>45</v>
      </c>
      <c r="D21">
        <v>69</v>
      </c>
      <c r="Y21" s="2">
        <f t="shared" ref="Y21:Y31" si="1">AVERAGE(B21:V21)</f>
        <v>63.333333333333336</v>
      </c>
    </row>
    <row r="22" spans="1:25" x14ac:dyDescent="0.7">
      <c r="A22" s="6" t="s">
        <v>13</v>
      </c>
      <c r="B22">
        <v>100</v>
      </c>
      <c r="C22">
        <v>100</v>
      </c>
      <c r="D22">
        <v>100</v>
      </c>
      <c r="Y22" s="2">
        <f t="shared" si="1"/>
        <v>100</v>
      </c>
    </row>
    <row r="23" spans="1:25" x14ac:dyDescent="0.7">
      <c r="A23" s="6" t="s">
        <v>14</v>
      </c>
      <c r="B23">
        <v>100</v>
      </c>
      <c r="C23">
        <v>100</v>
      </c>
      <c r="D23">
        <v>100</v>
      </c>
      <c r="Y23" s="2">
        <f t="shared" si="1"/>
        <v>100</v>
      </c>
    </row>
    <row r="24" spans="1:25" x14ac:dyDescent="0.7">
      <c r="A24" s="6" t="s">
        <v>15</v>
      </c>
      <c r="B24">
        <v>87</v>
      </c>
      <c r="C24">
        <v>81</v>
      </c>
      <c r="D24">
        <v>45</v>
      </c>
      <c r="Y24" s="2">
        <f t="shared" si="1"/>
        <v>71</v>
      </c>
    </row>
    <row r="25" spans="1:25" x14ac:dyDescent="0.7">
      <c r="A25" s="6" t="s">
        <v>16</v>
      </c>
      <c r="B25">
        <v>89</v>
      </c>
      <c r="C25">
        <v>100</v>
      </c>
      <c r="D25">
        <v>100</v>
      </c>
      <c r="Y25" s="2">
        <f t="shared" si="1"/>
        <v>96.333333333333329</v>
      </c>
    </row>
    <row r="26" spans="1:25" x14ac:dyDescent="0.7">
      <c r="A26" s="6" t="s">
        <v>17</v>
      </c>
      <c r="B26">
        <v>90</v>
      </c>
      <c r="C26">
        <v>78</v>
      </c>
      <c r="D26">
        <v>63</v>
      </c>
      <c r="Y26" s="2">
        <f t="shared" si="1"/>
        <v>77</v>
      </c>
    </row>
    <row r="27" spans="1:25" x14ac:dyDescent="0.7">
      <c r="A27" s="6" t="s">
        <v>18</v>
      </c>
      <c r="B27">
        <v>73</v>
      </c>
      <c r="C27">
        <v>74</v>
      </c>
      <c r="D27">
        <v>62</v>
      </c>
      <c r="Y27" s="2">
        <f t="shared" si="1"/>
        <v>69.666666666666671</v>
      </c>
    </row>
    <row r="28" spans="1:25" x14ac:dyDescent="0.7">
      <c r="A28" s="6" t="s">
        <v>19</v>
      </c>
      <c r="B28">
        <v>82</v>
      </c>
      <c r="C28">
        <v>88</v>
      </c>
      <c r="D28">
        <v>93</v>
      </c>
      <c r="Y28" s="2">
        <f t="shared" si="1"/>
        <v>87.666666666666671</v>
      </c>
    </row>
    <row r="29" spans="1:25" x14ac:dyDescent="0.7">
      <c r="A29" s="6" t="s">
        <v>20</v>
      </c>
      <c r="B29">
        <v>97</v>
      </c>
      <c r="C29">
        <v>63</v>
      </c>
      <c r="D29">
        <v>64</v>
      </c>
      <c r="Y29" s="2">
        <f t="shared" si="1"/>
        <v>74.666666666666671</v>
      </c>
    </row>
    <row r="30" spans="1:25" x14ac:dyDescent="0.7">
      <c r="A30" s="6" t="s">
        <v>21</v>
      </c>
      <c r="B30">
        <v>100</v>
      </c>
      <c r="C30">
        <v>100</v>
      </c>
      <c r="D30">
        <v>92</v>
      </c>
      <c r="Y30" s="2">
        <f t="shared" si="1"/>
        <v>97.333333333333329</v>
      </c>
    </row>
    <row r="31" spans="1:25" x14ac:dyDescent="0.7">
      <c r="A31" s="6" t="s">
        <v>30</v>
      </c>
      <c r="B31">
        <v>100</v>
      </c>
      <c r="C31">
        <v>89</v>
      </c>
      <c r="D31">
        <v>99</v>
      </c>
      <c r="Y31" s="2">
        <f t="shared" si="1"/>
        <v>96</v>
      </c>
    </row>
    <row r="32" spans="1:25" x14ac:dyDescent="0.7">
      <c r="A32" s="6" t="s">
        <v>37</v>
      </c>
      <c r="B32">
        <v>100</v>
      </c>
      <c r="C32">
        <v>100</v>
      </c>
      <c r="D32">
        <v>100</v>
      </c>
      <c r="Y32" s="2">
        <f t="shared" ref="Y32:Y33" si="2">AVERAGE(B32:V32)</f>
        <v>100</v>
      </c>
    </row>
    <row r="33" spans="1:25" x14ac:dyDescent="0.7">
      <c r="A33" s="6" t="s">
        <v>36</v>
      </c>
      <c r="B33">
        <v>100</v>
      </c>
      <c r="C33">
        <v>100</v>
      </c>
      <c r="D33">
        <v>89</v>
      </c>
      <c r="Y33" s="2">
        <f t="shared" si="2"/>
        <v>96.333333333333329</v>
      </c>
    </row>
    <row r="34" spans="1:25" x14ac:dyDescent="0.7">
      <c r="Y34" s="2"/>
    </row>
    <row r="35" spans="1:25" x14ac:dyDescent="0.7">
      <c r="Y35" s="2"/>
    </row>
    <row r="36" spans="1:25" x14ac:dyDescent="0.7">
      <c r="A36" t="s">
        <v>56</v>
      </c>
      <c r="Y36" s="2">
        <f>AVERAGE(Y20:Y34)</f>
        <v>86.333333333333329</v>
      </c>
    </row>
    <row r="37" spans="1:25" x14ac:dyDescent="0.7">
      <c r="A37" t="s">
        <v>10</v>
      </c>
      <c r="Y37" s="2">
        <f>STDEV(Y20:Y34)/(SQRT(COUNT(Y20:Y34)))</f>
        <v>3.5476866527472088</v>
      </c>
    </row>
    <row r="41" spans="1:25" x14ac:dyDescent="0.7">
      <c r="A41" s="2"/>
      <c r="B41" s="2" t="str">
        <f>A1</f>
        <v>trial</v>
      </c>
      <c r="C41" s="2" t="str">
        <f>A37</f>
        <v>SEM</v>
      </c>
      <c r="D41" s="2"/>
      <c r="E41" s="2"/>
      <c r="F41" s="2"/>
      <c r="G41" s="2"/>
    </row>
    <row r="42" spans="1:25" x14ac:dyDescent="0.7">
      <c r="A42" s="2" t="s">
        <v>40</v>
      </c>
      <c r="B42" s="2">
        <f>Y15</f>
        <v>92.407407407407405</v>
      </c>
      <c r="C42" s="2">
        <f>Y16</f>
        <v>2.4681788268957234</v>
      </c>
      <c r="D42" s="2"/>
      <c r="E42" s="2"/>
      <c r="F42" s="2"/>
      <c r="G42" s="2"/>
    </row>
    <row r="43" spans="1:25" x14ac:dyDescent="0.7">
      <c r="A43" s="2" t="s">
        <v>42</v>
      </c>
      <c r="B43" s="2">
        <f>Y36</f>
        <v>86.333333333333329</v>
      </c>
      <c r="C43" s="2">
        <f>Y37</f>
        <v>3.5476866527472088</v>
      </c>
      <c r="D43" s="2"/>
      <c r="E43" s="2"/>
      <c r="F43" s="2"/>
      <c r="G43" s="2"/>
    </row>
  </sheetData>
  <phoneticPr fontId="1"/>
  <pageMargins left="0.25" right="0.25" top="0.75" bottom="0.75" header="0.3" footer="0.3"/>
  <pageSetup paperSize="9" scale="5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Y43"/>
  <sheetViews>
    <sheetView zoomScale="50" zoomScaleNormal="50" workbookViewId="0">
      <selection activeCell="P40" sqref="P40"/>
    </sheetView>
  </sheetViews>
  <sheetFormatPr defaultRowHeight="17.649999999999999" x14ac:dyDescent="0.7"/>
  <sheetData>
    <row r="1" spans="1:25" x14ac:dyDescent="0.7">
      <c r="A1" t="s">
        <v>52</v>
      </c>
    </row>
    <row r="3" spans="1:25" x14ac:dyDescent="0.7">
      <c r="A3" t="s">
        <v>44</v>
      </c>
      <c r="B3" s="5" t="s">
        <v>53</v>
      </c>
      <c r="C3" s="5" t="s">
        <v>54</v>
      </c>
      <c r="D3" s="5" t="s">
        <v>55</v>
      </c>
      <c r="Y3" t="s">
        <v>9</v>
      </c>
    </row>
    <row r="4" spans="1:25" x14ac:dyDescent="0.7">
      <c r="A4" s="6" t="s">
        <v>0</v>
      </c>
      <c r="B4" s="2">
        <f>(omission!B4/trial!B4)*100</f>
        <v>47</v>
      </c>
      <c r="C4" s="2">
        <f>(omission!C4/trial!C4)*100</f>
        <v>51</v>
      </c>
      <c r="D4" s="2">
        <f>(omission!D4/trial!D4)*100</f>
        <v>47.474747474747474</v>
      </c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1"/>
      <c r="X4" s="1"/>
      <c r="Y4" s="1">
        <f>AVERAGE(B4:V4)</f>
        <v>48.491582491582484</v>
      </c>
    </row>
    <row r="5" spans="1:25" x14ac:dyDescent="0.7">
      <c r="A5" s="6" t="s">
        <v>1</v>
      </c>
      <c r="B5" s="2">
        <f>(omission!B5/trial!B5)*100</f>
        <v>62.025316455696199</v>
      </c>
      <c r="C5" s="2">
        <f>(omission!C5/trial!C5)*100</f>
        <v>60.273972602739725</v>
      </c>
      <c r="D5" s="2">
        <f>(omission!D5/trial!D5)*100</f>
        <v>66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1"/>
      <c r="X5" s="1"/>
      <c r="Y5" s="1">
        <f t="shared" ref="Y5:Y12" si="0">AVERAGE(B5:V5)</f>
        <v>62.766429686145308</v>
      </c>
    </row>
    <row r="6" spans="1:25" x14ac:dyDescent="0.7">
      <c r="A6" s="6" t="s">
        <v>2</v>
      </c>
      <c r="B6" s="2">
        <f>(omission!B6/trial!B6)*100</f>
        <v>66</v>
      </c>
      <c r="C6" s="2">
        <f>(omission!C6/trial!C6)*100</f>
        <v>85</v>
      </c>
      <c r="D6" s="2">
        <f>(omission!D6/trial!D6)*100</f>
        <v>65</v>
      </c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1"/>
      <c r="X6" s="1"/>
      <c r="Y6" s="1">
        <f t="shared" si="0"/>
        <v>72</v>
      </c>
    </row>
    <row r="7" spans="1:25" x14ac:dyDescent="0.7">
      <c r="A7" s="6" t="s">
        <v>3</v>
      </c>
      <c r="B7" s="2">
        <f>(omission!B7/trial!B7)*100</f>
        <v>50.588235294117645</v>
      </c>
      <c r="C7" s="2">
        <f>(omission!C7/trial!C7)*100</f>
        <v>66.279069767441854</v>
      </c>
      <c r="D7" s="2">
        <f>(omission!D7/trial!D7)*100</f>
        <v>56.338028169014088</v>
      </c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1"/>
      <c r="X7" s="1"/>
      <c r="Y7" s="1">
        <f t="shared" si="0"/>
        <v>57.735111076857862</v>
      </c>
    </row>
    <row r="8" spans="1:25" x14ac:dyDescent="0.7">
      <c r="A8" s="6" t="s">
        <v>4</v>
      </c>
      <c r="B8" s="2">
        <f>(omission!B8/trial!B8)*100</f>
        <v>44.086021505376344</v>
      </c>
      <c r="C8" s="2">
        <f>(omission!C8/trial!C8)*100</f>
        <v>56.98924731182796</v>
      </c>
      <c r="D8" s="2">
        <f>(omission!D8/trial!D8)*100</f>
        <v>27.160493827160494</v>
      </c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1"/>
      <c r="X8" s="1"/>
      <c r="Y8" s="1">
        <f t="shared" si="0"/>
        <v>42.745254214788268</v>
      </c>
    </row>
    <row r="9" spans="1:25" x14ac:dyDescent="0.7">
      <c r="A9" s="6" t="s">
        <v>5</v>
      </c>
      <c r="B9" s="2">
        <f>(omission!B9/trial!B9)*100</f>
        <v>45</v>
      </c>
      <c r="C9" s="2">
        <f>(omission!C9/trial!C9)*100</f>
        <v>45</v>
      </c>
      <c r="D9" s="2">
        <f>(omission!D9/trial!D9)*100</f>
        <v>60</v>
      </c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1"/>
      <c r="X9" s="1"/>
      <c r="Y9" s="1">
        <f t="shared" si="0"/>
        <v>50</v>
      </c>
    </row>
    <row r="10" spans="1:25" x14ac:dyDescent="0.7">
      <c r="A10" s="6" t="s">
        <v>6</v>
      </c>
      <c r="B10" s="2">
        <f>(omission!B10/trial!B10)*100</f>
        <v>56.999999999999993</v>
      </c>
      <c r="C10" s="2">
        <f>(omission!C10/trial!C10)*100</f>
        <v>41.77215189873418</v>
      </c>
      <c r="D10" s="2">
        <f>(omission!D10/trial!D10)*100</f>
        <v>31</v>
      </c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1"/>
      <c r="X10" s="1"/>
      <c r="Y10" s="1">
        <f t="shared" si="0"/>
        <v>43.257383966244724</v>
      </c>
    </row>
    <row r="11" spans="1:25" x14ac:dyDescent="0.7">
      <c r="A11" s="6" t="s">
        <v>7</v>
      </c>
      <c r="B11" s="2">
        <f>(omission!B11/trial!B11)*100</f>
        <v>57.142857142857139</v>
      </c>
      <c r="C11" s="2">
        <f>(omission!C11/trial!C11)*100</f>
        <v>52</v>
      </c>
      <c r="D11" s="2">
        <f>(omission!D11/trial!D11)*100</f>
        <v>44.303797468354425</v>
      </c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1"/>
      <c r="X11" s="1"/>
      <c r="Y11" s="1">
        <f t="shared" si="0"/>
        <v>51.148884870403855</v>
      </c>
    </row>
    <row r="12" spans="1:25" x14ac:dyDescent="0.7">
      <c r="A12" s="6" t="s">
        <v>8</v>
      </c>
      <c r="B12" s="2">
        <f>(omission!B12/trial!B12)*100</f>
        <v>46</v>
      </c>
      <c r="C12" s="2">
        <f>(omission!C12/trial!C12)*100</f>
        <v>54</v>
      </c>
      <c r="D12" s="2">
        <f>(omission!D12/trial!D12)*100</f>
        <v>55.913978494623649</v>
      </c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1"/>
      <c r="X12" s="1"/>
      <c r="Y12" s="1">
        <f t="shared" si="0"/>
        <v>51.971326164874547</v>
      </c>
    </row>
    <row r="13" spans="1:25" x14ac:dyDescent="0.7">
      <c r="B13" s="2"/>
      <c r="C13" s="2"/>
      <c r="D13" s="2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1"/>
      <c r="X13" s="1"/>
      <c r="Y13" s="1"/>
    </row>
    <row r="14" spans="1:25" x14ac:dyDescent="0.7">
      <c r="B14" s="2"/>
      <c r="C14" s="2"/>
      <c r="D14" s="2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1"/>
      <c r="X14" s="1"/>
      <c r="Y14" s="1"/>
    </row>
    <row r="15" spans="1:25" x14ac:dyDescent="0.7">
      <c r="B15" s="2"/>
      <c r="C15" s="2"/>
      <c r="D15" s="2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1"/>
      <c r="X15" s="1"/>
      <c r="Y15" s="1">
        <f>AVERAGE(Y4:Y12)</f>
        <v>53.346219163433005</v>
      </c>
    </row>
    <row r="16" spans="1:25" x14ac:dyDescent="0.7">
      <c r="B16" s="2"/>
      <c r="C16" s="2"/>
      <c r="D16" s="2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1"/>
      <c r="X16" s="1"/>
      <c r="Y16" s="1">
        <f>STDEV(Y4:Y12)/(SQRT(COUNT(Y4:Y12)))</f>
        <v>3.1438092167059302</v>
      </c>
    </row>
    <row r="17" spans="1:25" x14ac:dyDescent="0.7">
      <c r="B17" s="2"/>
      <c r="C17" s="2"/>
      <c r="D17" s="2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1"/>
      <c r="X17" s="1"/>
      <c r="Y17" s="1"/>
    </row>
    <row r="18" spans="1:25" x14ac:dyDescent="0.7">
      <c r="B18" s="2"/>
      <c r="C18" s="2"/>
      <c r="D18" s="2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1"/>
      <c r="X18" s="1"/>
      <c r="Y18" s="1"/>
    </row>
    <row r="19" spans="1:25" x14ac:dyDescent="0.7">
      <c r="A19" t="s">
        <v>51</v>
      </c>
      <c r="B19" s="5" t="s">
        <v>53</v>
      </c>
      <c r="C19" s="5" t="s">
        <v>54</v>
      </c>
      <c r="D19" s="5" t="s">
        <v>55</v>
      </c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1"/>
      <c r="X19" s="1"/>
      <c r="Y19" s="1" t="s">
        <v>22</v>
      </c>
    </row>
    <row r="20" spans="1:25" x14ac:dyDescent="0.7">
      <c r="A20" s="6" t="s">
        <v>11</v>
      </c>
      <c r="B20" s="2">
        <f>(omission!B20/trial!B20)*100</f>
        <v>63.953488372093027</v>
      </c>
      <c r="C20" s="2">
        <f>(omission!C20/trial!C20)*100</f>
        <v>50.704225352112672</v>
      </c>
      <c r="D20" s="2">
        <f>(omission!D20/trial!D20)*100</f>
        <v>59.259259259259252</v>
      </c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1"/>
      <c r="X20" s="1"/>
      <c r="Y20" s="1">
        <f>AVERAGE(B20:V20)</f>
        <v>57.97232432782166</v>
      </c>
    </row>
    <row r="21" spans="1:25" x14ac:dyDescent="0.7">
      <c r="A21" s="6" t="s">
        <v>12</v>
      </c>
      <c r="B21" s="2">
        <f>(omission!B21/trial!B21)*100</f>
        <v>61.842105263157897</v>
      </c>
      <c r="C21" s="2">
        <f>(omission!C21/trial!C21)*100</f>
        <v>55.555555555555557</v>
      </c>
      <c r="D21" s="2">
        <f>(omission!D21/trial!D21)*100</f>
        <v>62.318840579710141</v>
      </c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1"/>
      <c r="X21" s="1"/>
      <c r="Y21" s="1">
        <f t="shared" ref="Y21:Y33" si="1">AVERAGE(B21:V21)</f>
        <v>59.905500466141199</v>
      </c>
    </row>
    <row r="22" spans="1:25" x14ac:dyDescent="0.7">
      <c r="A22" s="6" t="s">
        <v>13</v>
      </c>
      <c r="B22" s="2">
        <f>(omission!B22/trial!B22)*100</f>
        <v>43</v>
      </c>
      <c r="C22" s="2">
        <f>(omission!C22/trial!C22)*100</f>
        <v>51</v>
      </c>
      <c r="D22" s="2">
        <f>(omission!D22/trial!D22)*100</f>
        <v>49</v>
      </c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1"/>
      <c r="X22" s="1"/>
      <c r="Y22" s="1">
        <f t="shared" si="1"/>
        <v>47.666666666666664</v>
      </c>
    </row>
    <row r="23" spans="1:25" x14ac:dyDescent="0.7">
      <c r="A23" s="6" t="s">
        <v>14</v>
      </c>
      <c r="B23" s="2">
        <f>(omission!B23/trial!B23)*100</f>
        <v>50</v>
      </c>
      <c r="C23" s="2">
        <f>(omission!C23/trial!C23)*100</f>
        <v>53</v>
      </c>
      <c r="D23" s="2">
        <f>(omission!D23/trial!D23)*100</f>
        <v>47</v>
      </c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1"/>
      <c r="X23" s="1"/>
      <c r="Y23" s="1">
        <f t="shared" si="1"/>
        <v>50</v>
      </c>
    </row>
    <row r="24" spans="1:25" x14ac:dyDescent="0.7">
      <c r="A24" s="6" t="s">
        <v>15</v>
      </c>
      <c r="B24" s="2">
        <f>(omission!B24/trial!B24)*100</f>
        <v>47.126436781609193</v>
      </c>
      <c r="C24" s="2">
        <f>(omission!C24/trial!C24)*100</f>
        <v>49.382716049382715</v>
      </c>
      <c r="D24" s="2">
        <f>(omission!D24/trial!D24)*100</f>
        <v>62.222222222222221</v>
      </c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1"/>
      <c r="X24" s="1"/>
      <c r="Y24" s="1">
        <f t="shared" si="1"/>
        <v>52.910458351071377</v>
      </c>
    </row>
    <row r="25" spans="1:25" x14ac:dyDescent="0.7">
      <c r="A25" s="6" t="s">
        <v>16</v>
      </c>
      <c r="B25" s="2">
        <f>(omission!B25/trial!B25)*100</f>
        <v>19.101123595505616</v>
      </c>
      <c r="C25" s="2">
        <f>(omission!C25/trial!C25)*100</f>
        <v>27</v>
      </c>
      <c r="D25" s="2">
        <f>(omission!D25/trial!D25)*100</f>
        <v>28.999999999999996</v>
      </c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1"/>
      <c r="X25" s="1"/>
      <c r="Y25" s="1">
        <f t="shared" si="1"/>
        <v>25.033707865168537</v>
      </c>
    </row>
    <row r="26" spans="1:25" x14ac:dyDescent="0.7">
      <c r="A26" s="6" t="s">
        <v>17</v>
      </c>
      <c r="B26" s="2">
        <f>(omission!B26/trial!B26)*100</f>
        <v>57.777777777777771</v>
      </c>
      <c r="C26" s="2">
        <f>(omission!C26/trial!C26)*100</f>
        <v>60.256410256410255</v>
      </c>
      <c r="D26" s="2">
        <f>(omission!D26/trial!D26)*100</f>
        <v>63.492063492063487</v>
      </c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1"/>
      <c r="X26" s="1"/>
      <c r="Y26" s="1">
        <f t="shared" si="1"/>
        <v>60.508750508750502</v>
      </c>
    </row>
    <row r="27" spans="1:25" x14ac:dyDescent="0.7">
      <c r="A27" s="6" t="s">
        <v>18</v>
      </c>
      <c r="B27" s="2">
        <f>(omission!B27/trial!B27)*100</f>
        <v>43.835616438356162</v>
      </c>
      <c r="C27" s="2">
        <f>(omission!C27/trial!C27)*100</f>
        <v>35.135135135135137</v>
      </c>
      <c r="D27" s="2">
        <f>(omission!D27/trial!D27)*100</f>
        <v>35.483870967741936</v>
      </c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1"/>
      <c r="X27" s="1"/>
      <c r="Y27" s="1">
        <f t="shared" si="1"/>
        <v>38.151540847077747</v>
      </c>
    </row>
    <row r="28" spans="1:25" x14ac:dyDescent="0.7">
      <c r="A28" s="6" t="s">
        <v>19</v>
      </c>
      <c r="B28" s="2">
        <f>(omission!B28/trial!B28)*100</f>
        <v>35.365853658536587</v>
      </c>
      <c r="C28" s="2">
        <f>(omission!C28/trial!C28)*100</f>
        <v>39.772727272727273</v>
      </c>
      <c r="D28" s="2">
        <f>(omission!D28/trial!D28)*100</f>
        <v>51.612903225806448</v>
      </c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1"/>
      <c r="X28" s="1"/>
      <c r="Y28" s="1">
        <f t="shared" si="1"/>
        <v>42.250494719023436</v>
      </c>
    </row>
    <row r="29" spans="1:25" x14ac:dyDescent="0.7">
      <c r="A29" s="6" t="s">
        <v>20</v>
      </c>
      <c r="B29" s="2">
        <f>(omission!B29/trial!B29)*100</f>
        <v>70.103092783505147</v>
      </c>
      <c r="C29" s="2">
        <f>(omission!C29/trial!C29)*100</f>
        <v>61.904761904761905</v>
      </c>
      <c r="D29" s="2">
        <f>(omission!D29/trial!D29)*100</f>
        <v>59.375</v>
      </c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1"/>
      <c r="X29" s="1"/>
      <c r="Y29" s="1">
        <f t="shared" si="1"/>
        <v>63.794284896089017</v>
      </c>
    </row>
    <row r="30" spans="1:25" x14ac:dyDescent="0.7">
      <c r="A30" s="6" t="s">
        <v>21</v>
      </c>
      <c r="B30" s="2">
        <f>(omission!B30/trial!B30)*100</f>
        <v>53</v>
      </c>
      <c r="C30" s="2">
        <f>(omission!C30/trial!C30)*100</f>
        <v>56.999999999999993</v>
      </c>
      <c r="D30" s="2">
        <f>(omission!D30/trial!D30)*100</f>
        <v>67.391304347826093</v>
      </c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1"/>
      <c r="X30" s="1"/>
      <c r="Y30" s="1">
        <f t="shared" si="1"/>
        <v>59.130434782608695</v>
      </c>
    </row>
    <row r="31" spans="1:25" x14ac:dyDescent="0.7">
      <c r="A31" s="6" t="s">
        <v>29</v>
      </c>
      <c r="B31" s="2">
        <f>(omission!B31/trial!B31)*100</f>
        <v>45</v>
      </c>
      <c r="C31" s="2">
        <f>(omission!C31/trial!C31)*100</f>
        <v>57.303370786516851</v>
      </c>
      <c r="D31" s="2">
        <f>(omission!D31/trial!D31)*100</f>
        <v>49.494949494949495</v>
      </c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1"/>
      <c r="X31" s="1"/>
      <c r="Y31" s="1">
        <f t="shared" si="1"/>
        <v>50.599440093822118</v>
      </c>
    </row>
    <row r="32" spans="1:25" x14ac:dyDescent="0.7">
      <c r="A32" s="6" t="s">
        <v>34</v>
      </c>
      <c r="B32" s="2">
        <f>(omission!B32/trial!B32)*100</f>
        <v>68</v>
      </c>
      <c r="C32" s="2">
        <f>(omission!C32/trial!C32)*100</f>
        <v>75</v>
      </c>
      <c r="D32" s="2">
        <f>(omission!D32/trial!D32)*100</f>
        <v>48</v>
      </c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1"/>
      <c r="X32" s="1"/>
      <c r="Y32" s="1">
        <f t="shared" si="1"/>
        <v>63.666666666666664</v>
      </c>
    </row>
    <row r="33" spans="1:25" x14ac:dyDescent="0.7">
      <c r="A33" s="6" t="s">
        <v>35</v>
      </c>
      <c r="B33" s="2">
        <f>(omission!B33/trial!B33)*100</f>
        <v>56.000000000000007</v>
      </c>
      <c r="C33" s="2">
        <f>(omission!C33/trial!C33)*100</f>
        <v>49</v>
      </c>
      <c r="D33" s="2">
        <f>(omission!D33/trial!D33)*100</f>
        <v>52.80898876404494</v>
      </c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1"/>
      <c r="X33" s="1"/>
      <c r="Y33" s="1">
        <f t="shared" si="1"/>
        <v>52.602996254681649</v>
      </c>
    </row>
    <row r="34" spans="1:25" x14ac:dyDescent="0.7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x14ac:dyDescent="0.7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x14ac:dyDescent="0.7">
      <c r="A36" t="s">
        <v>9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>
        <f>AVERAGE(Y20:Y34)</f>
        <v>51.72809046039923</v>
      </c>
    </row>
    <row r="37" spans="1:25" x14ac:dyDescent="0.7">
      <c r="A37" t="s">
        <v>10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>
        <f>STDEV(Y20:Y34)/(SQRT(COUNT(Y20:Y34)))</f>
        <v>2.9046516136681872</v>
      </c>
    </row>
    <row r="38" spans="1:25" x14ac:dyDescent="0.7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x14ac:dyDescent="0.7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x14ac:dyDescent="0.7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x14ac:dyDescent="0.7">
      <c r="B41" s="1" t="str">
        <f>A1</f>
        <v>omission %</v>
      </c>
      <c r="C41" s="1" t="str">
        <f>A37</f>
        <v>SEM</v>
      </c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3">
        <f>TTEST(Y4:Y12,Y20:Y34,2,2)</f>
        <v>0.71793515902377902</v>
      </c>
      <c r="Y41" s="1"/>
    </row>
    <row r="42" spans="1:25" x14ac:dyDescent="0.7">
      <c r="A42" t="s">
        <v>40</v>
      </c>
      <c r="B42" s="1">
        <f>Y15</f>
        <v>53.346219163433005</v>
      </c>
      <c r="C42" s="1">
        <f>Y16</f>
        <v>3.1438092167059302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x14ac:dyDescent="0.7">
      <c r="A43" t="s">
        <v>42</v>
      </c>
      <c r="B43" s="1">
        <f>Y36</f>
        <v>51.72809046039923</v>
      </c>
      <c r="C43" s="1">
        <f>Y37</f>
        <v>2.9046516136681872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</sheetData>
  <phoneticPr fontId="1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Y43"/>
  <sheetViews>
    <sheetView topLeftCell="A13" zoomScale="40" zoomScaleNormal="40" workbookViewId="0">
      <selection activeCell="B41" sqref="B41"/>
    </sheetView>
  </sheetViews>
  <sheetFormatPr defaultRowHeight="17.649999999999999" x14ac:dyDescent="0.7"/>
  <sheetData>
    <row r="1" spans="1:25" x14ac:dyDescent="0.7">
      <c r="A1" t="s">
        <v>62</v>
      </c>
    </row>
    <row r="3" spans="1:25" x14ac:dyDescent="0.7">
      <c r="A3" t="s">
        <v>44</v>
      </c>
      <c r="B3" s="5" t="s">
        <v>53</v>
      </c>
      <c r="C3" s="5" t="s">
        <v>54</v>
      </c>
      <c r="D3" s="5" t="s">
        <v>55</v>
      </c>
      <c r="Y3" t="s">
        <v>63</v>
      </c>
    </row>
    <row r="4" spans="1:25" x14ac:dyDescent="0.7">
      <c r="A4" s="6" t="s">
        <v>0</v>
      </c>
      <c r="B4" s="2">
        <f>(pers!B4/correct!B4)*100</f>
        <v>1.9607843137254901</v>
      </c>
      <c r="C4" s="2">
        <f>(pers!C4/correct!C4)*100</f>
        <v>8.3333333333333321</v>
      </c>
      <c r="D4" s="2">
        <f>(pers!D4/correct!D4)*100</f>
        <v>8.3333333333333321</v>
      </c>
      <c r="Y4" s="2">
        <f>AVERAGE(B4:V4)</f>
        <v>6.2091503267973849</v>
      </c>
    </row>
    <row r="5" spans="1:25" x14ac:dyDescent="0.7">
      <c r="A5" s="6" t="s">
        <v>1</v>
      </c>
      <c r="B5" s="2">
        <f>(pers!B5/correct!B5)*100</f>
        <v>0</v>
      </c>
      <c r="C5" s="2">
        <f>(pers!C5/correct!C5)*100</f>
        <v>0</v>
      </c>
      <c r="D5" s="2">
        <f>(pers!D5/correct!D5)*100</f>
        <v>6.25</v>
      </c>
      <c r="Y5" s="2">
        <f>AVERAGE(B5:V5)</f>
        <v>2.0833333333333335</v>
      </c>
    </row>
    <row r="6" spans="1:25" x14ac:dyDescent="0.7">
      <c r="A6" s="6" t="s">
        <v>2</v>
      </c>
      <c r="B6" s="2">
        <f>(pers!B6/correct!B6)*100</f>
        <v>10.714285714285714</v>
      </c>
      <c r="C6" s="2">
        <f>(pers!C6/correct!C6)*100</f>
        <v>7.6923076923076925</v>
      </c>
      <c r="D6" s="2">
        <f>(pers!D6/correct!D6)*100</f>
        <v>0</v>
      </c>
      <c r="Y6" s="2">
        <f>AVERAGE(B6:V6)</f>
        <v>6.135531135531135</v>
      </c>
    </row>
    <row r="7" spans="1:25" x14ac:dyDescent="0.7">
      <c r="A7" s="6" t="s">
        <v>3</v>
      </c>
      <c r="B7" s="2">
        <f>(pers!B7/correct!B7)*100</f>
        <v>0</v>
      </c>
      <c r="C7" s="2">
        <f>(pers!C7/correct!C7)*100</f>
        <v>0</v>
      </c>
      <c r="D7" s="2">
        <f>(pers!D7/correct!D7)*100</f>
        <v>0</v>
      </c>
      <c r="Y7" s="2">
        <f t="shared" ref="Y7:Y12" si="0">AVERAGE(B7:V7)</f>
        <v>0</v>
      </c>
    </row>
    <row r="8" spans="1:25" x14ac:dyDescent="0.7">
      <c r="A8" s="6" t="s">
        <v>4</v>
      </c>
      <c r="B8" s="2">
        <f>(pers!B8/correct!B8)*100</f>
        <v>6.25</v>
      </c>
      <c r="C8" s="2">
        <f>(pers!C8/correct!C8)*100</f>
        <v>0</v>
      </c>
      <c r="D8" s="2">
        <f>(pers!D8/correct!D8)*100</f>
        <v>1.8867924528301887</v>
      </c>
      <c r="Y8" s="2">
        <f t="shared" si="0"/>
        <v>2.7122641509433962</v>
      </c>
    </row>
    <row r="9" spans="1:25" x14ac:dyDescent="0.7">
      <c r="A9" s="6" t="s">
        <v>5</v>
      </c>
      <c r="B9" s="2">
        <f>(pers!B9/correct!B9)*100</f>
        <v>5.4054054054054053</v>
      </c>
      <c r="C9" s="2">
        <f>(pers!C9/correct!C9)*100</f>
        <v>2.1739130434782608</v>
      </c>
      <c r="D9" s="2">
        <f>(pers!D9/correct!D9)*100</f>
        <v>0</v>
      </c>
      <c r="Y9" s="2">
        <f t="shared" si="0"/>
        <v>2.526439482961222</v>
      </c>
    </row>
    <row r="10" spans="1:25" x14ac:dyDescent="0.7">
      <c r="A10" s="6" t="s">
        <v>6</v>
      </c>
      <c r="B10" s="2">
        <f>(pers!B10/correct!B10)*100</f>
        <v>2.5</v>
      </c>
      <c r="C10" s="2">
        <f>(pers!C10/correct!C10)*100</f>
        <v>2.2727272727272729</v>
      </c>
      <c r="D10" s="2">
        <f>(pers!D10/correct!D10)*100</f>
        <v>3.3898305084745761</v>
      </c>
      <c r="Y10" s="2">
        <f t="shared" si="0"/>
        <v>2.7208525937339498</v>
      </c>
    </row>
    <row r="11" spans="1:25" x14ac:dyDescent="0.7">
      <c r="A11" s="6" t="s">
        <v>7</v>
      </c>
      <c r="B11" s="2">
        <f>(pers!B11/correct!B11)*100</f>
        <v>2.8571428571428572</v>
      </c>
      <c r="C11" s="2">
        <f>(pers!C11/correct!C11)*100</f>
        <v>2.083333333333333</v>
      </c>
      <c r="D11" s="2">
        <f>(pers!D11/correct!D11)*100</f>
        <v>2.3809523809523809</v>
      </c>
      <c r="Y11" s="2">
        <f t="shared" si="0"/>
        <v>2.4404761904761902</v>
      </c>
    </row>
    <row r="12" spans="1:25" x14ac:dyDescent="0.7">
      <c r="A12" s="6" t="s">
        <v>8</v>
      </c>
      <c r="B12" s="2">
        <f>(pers!B12/correct!B12)*100</f>
        <v>2.2222222222222223</v>
      </c>
      <c r="C12" s="2">
        <f>(pers!C12/correct!C12)*100</f>
        <v>4.5454545454545459</v>
      </c>
      <c r="D12" s="2">
        <f>(pers!D12/correct!D12)*100</f>
        <v>0</v>
      </c>
      <c r="Y12" s="2">
        <f t="shared" si="0"/>
        <v>2.2558922558922561</v>
      </c>
    </row>
    <row r="13" spans="1:25" x14ac:dyDescent="0.7">
      <c r="Y13" s="2"/>
    </row>
    <row r="14" spans="1:25" x14ac:dyDescent="0.7">
      <c r="Y14" s="2"/>
    </row>
    <row r="15" spans="1:25" x14ac:dyDescent="0.7">
      <c r="A15" t="s">
        <v>59</v>
      </c>
      <c r="Y15" s="2">
        <f>AVERAGE(Y4:Y12)</f>
        <v>3.0093266077409857</v>
      </c>
    </row>
    <row r="16" spans="1:25" x14ac:dyDescent="0.7">
      <c r="A16" t="s">
        <v>10</v>
      </c>
      <c r="Y16" s="2">
        <f>STDEV(Y4:Y12)/(SQRT(COUNT(Y4:Y12)))</f>
        <v>0.65850666720196538</v>
      </c>
    </row>
    <row r="17" spans="1:25" x14ac:dyDescent="0.7">
      <c r="Y17" s="2"/>
    </row>
    <row r="18" spans="1:25" x14ac:dyDescent="0.7">
      <c r="Y18" s="2"/>
    </row>
    <row r="19" spans="1:25" x14ac:dyDescent="0.7">
      <c r="A19" t="s">
        <v>45</v>
      </c>
      <c r="B19" s="5" t="s">
        <v>53</v>
      </c>
      <c r="C19" s="5" t="s">
        <v>54</v>
      </c>
      <c r="D19" s="5" t="s">
        <v>55</v>
      </c>
      <c r="Y19" s="2" t="s">
        <v>61</v>
      </c>
    </row>
    <row r="20" spans="1:25" x14ac:dyDescent="0.7">
      <c r="A20" s="6" t="s">
        <v>11</v>
      </c>
      <c r="B20" s="2">
        <f>(pers!B20/correct!B20)*100</f>
        <v>3.3333333333333335</v>
      </c>
      <c r="C20" s="2">
        <f>(pers!C20/correct!C20)*100</f>
        <v>5.7142857142857144</v>
      </c>
      <c r="D20" s="2">
        <f>(pers!D20/correct!D20)*100</f>
        <v>0</v>
      </c>
      <c r="Y20" s="2">
        <f>AVERAGE(B20:V20)</f>
        <v>3.0158730158730158</v>
      </c>
    </row>
    <row r="21" spans="1:25" x14ac:dyDescent="0.7">
      <c r="A21" s="6" t="s">
        <v>12</v>
      </c>
      <c r="B21" s="2">
        <f>(pers!B21/correct!B21)*100</f>
        <v>0</v>
      </c>
      <c r="C21" s="2">
        <f>(pers!C21/correct!C21)*100</f>
        <v>10.526315789473683</v>
      </c>
      <c r="D21" s="2">
        <f>(pers!D21/correct!D21)*100</f>
        <v>8</v>
      </c>
      <c r="Y21" s="2">
        <f t="shared" ref="Y21:Y33" si="1">AVERAGE(B21:V21)</f>
        <v>6.1754385964912286</v>
      </c>
    </row>
    <row r="22" spans="1:25" x14ac:dyDescent="0.7">
      <c r="A22" s="6" t="s">
        <v>13</v>
      </c>
      <c r="B22" s="2">
        <f>(pers!B22/correct!B22)*100</f>
        <v>8.8888888888888893</v>
      </c>
      <c r="C22" s="2">
        <f>(pers!C22/correct!C22)*100</f>
        <v>4.7619047619047619</v>
      </c>
      <c r="D22" s="2">
        <f>(pers!D22/correct!D22)*100</f>
        <v>5</v>
      </c>
      <c r="Y22" s="2">
        <f t="shared" si="1"/>
        <v>6.2169312169312176</v>
      </c>
    </row>
    <row r="23" spans="1:25" x14ac:dyDescent="0.7">
      <c r="A23" s="6" t="s">
        <v>14</v>
      </c>
      <c r="B23" s="2">
        <f>(pers!B23/correct!B23)*100</f>
        <v>0</v>
      </c>
      <c r="C23" s="2">
        <f>(pers!C23/correct!C23)*100</f>
        <v>7.8947368421052628</v>
      </c>
      <c r="D23" s="2">
        <f>(pers!D23/correct!D23)*100</f>
        <v>10</v>
      </c>
      <c r="Y23" s="2">
        <f t="shared" si="1"/>
        <v>5.9649122807017543</v>
      </c>
    </row>
    <row r="24" spans="1:25" x14ac:dyDescent="0.7">
      <c r="A24" s="6" t="s">
        <v>15</v>
      </c>
      <c r="B24" s="2">
        <f>(pers!B24/correct!B24)*100</f>
        <v>5.1282051282051277</v>
      </c>
      <c r="C24" s="2">
        <f>(pers!C24/correct!C24)*100</f>
        <v>5.1282051282051277</v>
      </c>
      <c r="D24" s="2">
        <f>(pers!D24/correct!D24)*100</f>
        <v>6.25</v>
      </c>
      <c r="Y24" s="2">
        <f t="shared" si="1"/>
        <v>5.5021367521367521</v>
      </c>
    </row>
    <row r="25" spans="1:25" x14ac:dyDescent="0.7">
      <c r="A25" s="6" t="s">
        <v>16</v>
      </c>
      <c r="B25" s="2">
        <f>(pers!B25/correct!B25)*100</f>
        <v>3.125</v>
      </c>
      <c r="C25" s="2">
        <f>(pers!C25/correct!C25)*100</f>
        <v>10.714285714285714</v>
      </c>
      <c r="D25" s="2">
        <f>(pers!D25/correct!D25)*100</f>
        <v>3.3898305084745761</v>
      </c>
      <c r="Y25" s="2">
        <f t="shared" si="1"/>
        <v>5.7430387409200963</v>
      </c>
    </row>
    <row r="26" spans="1:25" x14ac:dyDescent="0.7">
      <c r="A26" s="6" t="s">
        <v>17</v>
      </c>
      <c r="B26" s="2">
        <f>(pers!B26/correct!B26)*100</f>
        <v>8.1081081081081088</v>
      </c>
      <c r="C26" s="2">
        <f>(pers!C26/correct!C26)*100</f>
        <v>14.814814814814813</v>
      </c>
      <c r="D26" s="2">
        <f>(pers!D26/correct!D26)*100</f>
        <v>9.0909090909090917</v>
      </c>
      <c r="Y26" s="2">
        <f t="shared" si="1"/>
        <v>10.671277337944005</v>
      </c>
    </row>
    <row r="27" spans="1:25" x14ac:dyDescent="0.7">
      <c r="A27" s="6" t="s">
        <v>18</v>
      </c>
      <c r="B27" s="2">
        <f>(pers!B27/correct!B27)*100</f>
        <v>0</v>
      </c>
      <c r="C27" s="2">
        <f>(pers!C27/correct!C27)*100</f>
        <v>4.5454545454545459</v>
      </c>
      <c r="D27" s="2">
        <f>(pers!D27/correct!D27)*100</f>
        <v>2.9411764705882351</v>
      </c>
      <c r="Y27" s="2">
        <f t="shared" si="1"/>
        <v>2.4955436720142603</v>
      </c>
    </row>
    <row r="28" spans="1:25" x14ac:dyDescent="0.7">
      <c r="A28" s="6" t="s">
        <v>19</v>
      </c>
      <c r="B28" s="2">
        <f>(pers!B28/correct!B28)*100</f>
        <v>4.8780487804878048</v>
      </c>
      <c r="C28" s="2">
        <f>(pers!C28/correct!C28)*100</f>
        <v>2.2222222222222223</v>
      </c>
      <c r="D28" s="2">
        <f>(pers!D28/correct!D28)*100</f>
        <v>4.8780487804878048</v>
      </c>
      <c r="Y28" s="2">
        <f t="shared" si="1"/>
        <v>3.9927732610659441</v>
      </c>
    </row>
    <row r="29" spans="1:25" x14ac:dyDescent="0.7">
      <c r="A29" s="6" t="s">
        <v>20</v>
      </c>
      <c r="B29" s="2">
        <f>(pers!B29/correct!B29)*100</f>
        <v>5.5555555555555554</v>
      </c>
      <c r="C29" s="2">
        <f>(pers!C29/correct!C29)*100</f>
        <v>0</v>
      </c>
      <c r="D29" s="2">
        <f>(pers!D29/correct!D29)*100</f>
        <v>0</v>
      </c>
      <c r="Y29" s="2">
        <f t="shared" si="1"/>
        <v>1.8518518518518519</v>
      </c>
    </row>
    <row r="30" spans="1:25" x14ac:dyDescent="0.7">
      <c r="A30" s="6" t="s">
        <v>21</v>
      </c>
      <c r="B30" s="2">
        <f>(pers!B30/correct!B30)*100</f>
        <v>8.8235294117647065</v>
      </c>
      <c r="C30" s="2">
        <f>(pers!C30/correct!C30)*100</f>
        <v>7.8947368421052628</v>
      </c>
      <c r="D30" s="2">
        <f>(pers!D30/correct!D30)*100</f>
        <v>7.1428571428571423</v>
      </c>
      <c r="Y30" s="2">
        <f t="shared" si="1"/>
        <v>7.9537077989090372</v>
      </c>
    </row>
    <row r="31" spans="1:25" x14ac:dyDescent="0.7">
      <c r="A31" s="6" t="s">
        <v>29</v>
      </c>
      <c r="B31" s="2">
        <f>(pers!B31/correct!B31)*100</f>
        <v>6.1224489795918364</v>
      </c>
      <c r="C31" s="2">
        <f>(pers!C31/correct!C31)*100</f>
        <v>5.8823529411764701</v>
      </c>
      <c r="D31" s="2">
        <f>(pers!D31/correct!D31)*100</f>
        <v>12.820512820512819</v>
      </c>
      <c r="Y31" s="2">
        <f t="shared" si="1"/>
        <v>8.2751049137603747</v>
      </c>
    </row>
    <row r="32" spans="1:25" x14ac:dyDescent="0.7">
      <c r="A32" s="6" t="s">
        <v>34</v>
      </c>
      <c r="B32" s="2">
        <f>(pers!B32/correct!B32)*100</f>
        <v>0</v>
      </c>
      <c r="C32" s="2">
        <f>(pers!C32/correct!C32)*100</f>
        <v>13.636363636363635</v>
      </c>
      <c r="D32" s="2">
        <f>(pers!D32/correct!D32)*100</f>
        <v>15.909090909090908</v>
      </c>
      <c r="Y32" s="2">
        <f t="shared" si="1"/>
        <v>9.8484848484848477</v>
      </c>
    </row>
    <row r="33" spans="1:25" x14ac:dyDescent="0.7">
      <c r="A33" s="6" t="s">
        <v>35</v>
      </c>
      <c r="B33" s="2">
        <f>(pers!B33/correct!B33)*100</f>
        <v>12.195121951219512</v>
      </c>
      <c r="C33" s="2">
        <f>(pers!C33/correct!C33)*100</f>
        <v>10.204081632653061</v>
      </c>
      <c r="D33" s="2">
        <f>(pers!D33/correct!D33)*100</f>
        <v>4.7619047619047619</v>
      </c>
      <c r="Y33" s="2">
        <f t="shared" si="1"/>
        <v>9.0537027819257787</v>
      </c>
    </row>
    <row r="34" spans="1:25" x14ac:dyDescent="0.7">
      <c r="Y34" s="2"/>
    </row>
    <row r="35" spans="1:25" x14ac:dyDescent="0.7">
      <c r="Y35" s="2"/>
    </row>
    <row r="36" spans="1:25" x14ac:dyDescent="0.7">
      <c r="A36" t="s">
        <v>60</v>
      </c>
      <c r="Y36" s="2">
        <f>AVERAGE(Y20:Y34)</f>
        <v>6.1971983620721547</v>
      </c>
    </row>
    <row r="37" spans="1:25" x14ac:dyDescent="0.7">
      <c r="A37" t="s">
        <v>10</v>
      </c>
      <c r="Y37" s="2">
        <f>STDEV(Y20:Y34)/(SQRT(COUNT(Y20:Y34)))</f>
        <v>0.73087599950357185</v>
      </c>
    </row>
    <row r="38" spans="1:25" x14ac:dyDescent="0.7">
      <c r="Y38" s="2"/>
    </row>
    <row r="39" spans="1:25" x14ac:dyDescent="0.7">
      <c r="Y39" s="2"/>
    </row>
    <row r="41" spans="1:25" x14ac:dyDescent="0.7">
      <c r="B41" t="str">
        <f>A1</f>
        <v>perseverative response (%)</v>
      </c>
      <c r="C41" t="str">
        <f>A37</f>
        <v>SEM</v>
      </c>
    </row>
    <row r="42" spans="1:25" x14ac:dyDescent="0.7">
      <c r="A42" t="s">
        <v>40</v>
      </c>
      <c r="B42" s="2">
        <f>Y15</f>
        <v>3.0093266077409857</v>
      </c>
      <c r="C42" s="2">
        <f>Y16</f>
        <v>0.65850666720196538</v>
      </c>
      <c r="D42" s="2"/>
      <c r="E42" s="2"/>
      <c r="F42" s="2"/>
      <c r="G42" s="2"/>
    </row>
    <row r="43" spans="1:25" x14ac:dyDescent="0.7">
      <c r="A43" t="s">
        <v>42</v>
      </c>
      <c r="B43" s="2">
        <f>Y36</f>
        <v>6.1971983620721547</v>
      </c>
      <c r="C43" s="2">
        <f>Y37</f>
        <v>0.73087599950357185</v>
      </c>
      <c r="D43" s="2"/>
      <c r="E43" s="2"/>
      <c r="F43" s="2"/>
      <c r="G43" s="2"/>
    </row>
  </sheetData>
  <phoneticPr fontId="1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Z53"/>
  <sheetViews>
    <sheetView topLeftCell="A31" zoomScale="60" zoomScaleNormal="60" workbookViewId="0">
      <selection activeCell="A37" sqref="A37"/>
    </sheetView>
  </sheetViews>
  <sheetFormatPr defaultRowHeight="17.649999999999999" x14ac:dyDescent="0.7"/>
  <sheetData>
    <row r="1" spans="1:26" x14ac:dyDescent="0.7">
      <c r="A1" t="s">
        <v>27</v>
      </c>
    </row>
    <row r="3" spans="1:26" x14ac:dyDescent="0.7">
      <c r="A3" t="s">
        <v>44</v>
      </c>
      <c r="B3" s="5" t="s">
        <v>53</v>
      </c>
      <c r="C3" s="5" t="s">
        <v>54</v>
      </c>
      <c r="D3" s="5" t="s">
        <v>55</v>
      </c>
      <c r="Y3" t="s">
        <v>56</v>
      </c>
    </row>
    <row r="4" spans="1:26" x14ac:dyDescent="0.7">
      <c r="A4" s="6" t="s">
        <v>0</v>
      </c>
      <c r="B4" s="1">
        <v>0.85</v>
      </c>
      <c r="C4" s="1">
        <v>0.8</v>
      </c>
      <c r="D4" s="1">
        <v>0.74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>
        <f t="shared" ref="Y4:Y12" si="0">AVERAGE(B4:V4)</f>
        <v>0.79666666666666652</v>
      </c>
      <c r="Z4" s="1"/>
    </row>
    <row r="5" spans="1:26" x14ac:dyDescent="0.7">
      <c r="A5" s="6" t="s">
        <v>1</v>
      </c>
      <c r="B5" s="1">
        <v>0.55000000000000004</v>
      </c>
      <c r="C5" s="1">
        <v>0.59</v>
      </c>
      <c r="D5" s="1">
        <v>0.68</v>
      </c>
      <c r="E5" s="1"/>
      <c r="F5" s="1"/>
      <c r="G5" s="1"/>
      <c r="H5" s="1"/>
      <c r="I5" s="1"/>
      <c r="J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>
        <f t="shared" si="0"/>
        <v>0.6066666666666668</v>
      </c>
      <c r="Z5" s="1"/>
    </row>
    <row r="6" spans="1:26" x14ac:dyDescent="0.7">
      <c r="A6" s="6" t="s">
        <v>2</v>
      </c>
      <c r="B6" s="1">
        <v>1.38</v>
      </c>
      <c r="C6" s="1">
        <v>0.92</v>
      </c>
      <c r="D6" s="1">
        <v>1.1299999999999999</v>
      </c>
      <c r="E6" s="1"/>
      <c r="F6" s="1"/>
      <c r="G6" s="1"/>
      <c r="H6" s="1"/>
      <c r="I6" s="1"/>
      <c r="J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>
        <f t="shared" si="0"/>
        <v>1.1433333333333333</v>
      </c>
      <c r="Z6" s="1"/>
    </row>
    <row r="7" spans="1:26" x14ac:dyDescent="0.7">
      <c r="A7" s="6" t="s">
        <v>3</v>
      </c>
      <c r="B7" s="1">
        <v>0.82</v>
      </c>
      <c r="C7" s="1">
        <v>1.1100000000000001</v>
      </c>
      <c r="D7" s="1">
        <v>0.96</v>
      </c>
      <c r="E7" s="1"/>
      <c r="F7" s="1"/>
      <c r="G7" s="1"/>
      <c r="H7" s="1"/>
      <c r="I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>
        <f t="shared" si="0"/>
        <v>0.96333333333333337</v>
      </c>
      <c r="Z7" s="1"/>
    </row>
    <row r="8" spans="1:26" x14ac:dyDescent="0.7">
      <c r="A8" s="6" t="s">
        <v>4</v>
      </c>
      <c r="B8" s="1">
        <v>0.82</v>
      </c>
      <c r="C8" s="1">
        <v>1.32</v>
      </c>
      <c r="D8" s="1">
        <v>1.0900000000000001</v>
      </c>
      <c r="E8" s="1"/>
      <c r="F8" s="1"/>
      <c r="G8" s="1"/>
      <c r="H8" s="1"/>
      <c r="I8" s="1"/>
      <c r="J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>
        <f t="shared" si="0"/>
        <v>1.0766666666666669</v>
      </c>
      <c r="Z8" s="1"/>
    </row>
    <row r="9" spans="1:26" x14ac:dyDescent="0.7">
      <c r="A9" s="6" t="s">
        <v>5</v>
      </c>
      <c r="B9" s="1">
        <v>1.21</v>
      </c>
      <c r="C9" s="1">
        <v>1</v>
      </c>
      <c r="D9" s="1">
        <v>1.36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>
        <f t="shared" si="0"/>
        <v>1.1900000000000002</v>
      </c>
      <c r="Z9" s="1"/>
    </row>
    <row r="10" spans="1:26" x14ac:dyDescent="0.7">
      <c r="A10" s="6" t="s">
        <v>6</v>
      </c>
      <c r="B10" s="1">
        <v>0.51</v>
      </c>
      <c r="C10" s="1">
        <v>0.87</v>
      </c>
      <c r="D10" s="1">
        <v>0.76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>
        <f t="shared" si="0"/>
        <v>0.71333333333333326</v>
      </c>
      <c r="Z10" s="1"/>
    </row>
    <row r="11" spans="1:26" x14ac:dyDescent="0.7">
      <c r="A11" s="6" t="s">
        <v>7</v>
      </c>
      <c r="B11" s="1">
        <v>0.68</v>
      </c>
      <c r="C11" s="1">
        <v>0.7</v>
      </c>
      <c r="D11" s="1">
        <v>0.63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S11" s="1"/>
      <c r="T11" s="1"/>
      <c r="U11" s="1"/>
      <c r="V11" s="1"/>
      <c r="W11" s="1"/>
      <c r="X11" s="1"/>
      <c r="Y11" s="1">
        <f t="shared" si="0"/>
        <v>0.66999999999999993</v>
      </c>
      <c r="Z11" s="1"/>
    </row>
    <row r="12" spans="1:26" x14ac:dyDescent="0.7">
      <c r="A12" s="6" t="s">
        <v>8</v>
      </c>
      <c r="B12" s="1">
        <v>1.1000000000000001</v>
      </c>
      <c r="C12" s="1">
        <v>1.02</v>
      </c>
      <c r="D12" s="1">
        <v>0.73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>
        <f t="shared" si="0"/>
        <v>0.95000000000000007</v>
      </c>
      <c r="Z12" s="1"/>
    </row>
    <row r="13" spans="1:26" x14ac:dyDescent="0.7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x14ac:dyDescent="0.7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x14ac:dyDescent="0.7">
      <c r="A15" t="s">
        <v>56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>
        <f>AVERAGE(Y4:Y12)</f>
        <v>0.90111111111111108</v>
      </c>
      <c r="Z15" s="1"/>
    </row>
    <row r="16" spans="1:26" x14ac:dyDescent="0.7">
      <c r="A16" t="s">
        <v>10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>
        <f>STDEV(Y4:Y12)/(SQRT(COUNT(Y4:Y12)))</f>
        <v>7.1247698684948818E-2</v>
      </c>
      <c r="Z16" s="1"/>
    </row>
    <row r="17" spans="1:26" x14ac:dyDescent="0.7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x14ac:dyDescent="0.7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x14ac:dyDescent="0.7">
      <c r="A19" t="s">
        <v>43</v>
      </c>
      <c r="B19" s="5" t="s">
        <v>53</v>
      </c>
      <c r="C19" s="5" t="s">
        <v>54</v>
      </c>
      <c r="D19" s="5" t="s">
        <v>55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 t="s">
        <v>61</v>
      </c>
      <c r="Z19" s="1"/>
    </row>
    <row r="20" spans="1:26" x14ac:dyDescent="0.7">
      <c r="A20" s="6" t="s">
        <v>11</v>
      </c>
      <c r="B20" s="1">
        <v>0.48</v>
      </c>
      <c r="C20" s="1">
        <v>0.47</v>
      </c>
      <c r="D20" s="1">
        <v>0.55000000000000004</v>
      </c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S20" s="1"/>
      <c r="T20" s="1"/>
      <c r="U20" s="1"/>
      <c r="V20" s="1"/>
      <c r="W20" s="1"/>
      <c r="X20" s="1"/>
      <c r="Y20" s="1">
        <f>AVERAGE(B20:V20)</f>
        <v>0.5</v>
      </c>
      <c r="Z20" s="1"/>
    </row>
    <row r="21" spans="1:26" x14ac:dyDescent="0.7">
      <c r="A21" s="6" t="s">
        <v>12</v>
      </c>
      <c r="B21" s="1">
        <v>0.47</v>
      </c>
      <c r="C21" s="1">
        <v>0.76</v>
      </c>
      <c r="D21" s="1">
        <v>0.66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T21" s="1"/>
      <c r="U21" s="1"/>
      <c r="V21" s="1"/>
      <c r="W21" s="1"/>
      <c r="X21" s="1"/>
      <c r="Y21" s="1">
        <f t="shared" ref="Y21:Y33" si="1">AVERAGE(B21:V21)</f>
        <v>0.63</v>
      </c>
      <c r="Z21" s="1"/>
    </row>
    <row r="22" spans="1:26" x14ac:dyDescent="0.7">
      <c r="A22" s="6" t="s">
        <v>13</v>
      </c>
      <c r="B22" s="1">
        <v>1.21</v>
      </c>
      <c r="C22" s="1">
        <v>1.05</v>
      </c>
      <c r="D22" s="1">
        <v>1.05</v>
      </c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S22" s="1"/>
      <c r="T22" s="1"/>
      <c r="U22" s="1"/>
      <c r="V22" s="1"/>
      <c r="W22" s="1"/>
      <c r="X22" s="1"/>
      <c r="Y22" s="1">
        <f t="shared" si="1"/>
        <v>1.1033333333333333</v>
      </c>
      <c r="Z22" s="1"/>
    </row>
    <row r="23" spans="1:26" x14ac:dyDescent="0.7">
      <c r="A23" s="6" t="s">
        <v>14</v>
      </c>
      <c r="B23" s="1">
        <v>1.45</v>
      </c>
      <c r="C23" s="1">
        <v>0.9</v>
      </c>
      <c r="D23" s="1">
        <v>0.46</v>
      </c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S23" s="1"/>
      <c r="T23" s="1"/>
      <c r="U23" s="1"/>
      <c r="V23" s="1"/>
      <c r="W23" s="1"/>
      <c r="X23" s="1"/>
      <c r="Y23" s="1">
        <f t="shared" si="1"/>
        <v>0.93666666666666665</v>
      </c>
      <c r="Z23" s="1"/>
    </row>
    <row r="24" spans="1:26" x14ac:dyDescent="0.7">
      <c r="A24" s="6" t="s">
        <v>15</v>
      </c>
      <c r="B24" s="1">
        <v>0.52</v>
      </c>
      <c r="C24" s="1">
        <v>0.55000000000000004</v>
      </c>
      <c r="D24" s="1">
        <v>0.62</v>
      </c>
      <c r="E24" s="1"/>
      <c r="F24" s="1"/>
      <c r="G24" s="1"/>
      <c r="H24" s="1"/>
      <c r="I24" s="1"/>
      <c r="J24" s="1"/>
      <c r="K24" s="1"/>
      <c r="L24" s="1"/>
      <c r="M24" s="1"/>
      <c r="Q24" s="1"/>
      <c r="R24" s="1"/>
      <c r="S24" s="1"/>
      <c r="T24" s="1"/>
      <c r="U24" s="1"/>
      <c r="V24" s="1"/>
      <c r="W24" s="1"/>
      <c r="X24" s="1"/>
      <c r="Y24" s="1">
        <f t="shared" si="1"/>
        <v>0.56333333333333335</v>
      </c>
      <c r="Z24" s="1"/>
    </row>
    <row r="25" spans="1:26" x14ac:dyDescent="0.7">
      <c r="A25" s="6" t="s">
        <v>16</v>
      </c>
      <c r="B25" s="1">
        <v>1.1599999999999999</v>
      </c>
      <c r="C25" s="1">
        <v>1.4</v>
      </c>
      <c r="D25" s="1">
        <v>1.03</v>
      </c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W25" s="1"/>
      <c r="X25" s="1"/>
      <c r="Y25" s="1">
        <f t="shared" si="1"/>
        <v>1.1966666666666665</v>
      </c>
      <c r="Z25" s="1"/>
    </row>
    <row r="26" spans="1:26" x14ac:dyDescent="0.7">
      <c r="A26" s="6" t="s">
        <v>17</v>
      </c>
      <c r="B26" s="1">
        <v>0.74</v>
      </c>
      <c r="C26" s="1">
        <v>0.97</v>
      </c>
      <c r="D26" s="1">
        <v>0.91</v>
      </c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V26" s="1"/>
      <c r="W26" s="1"/>
      <c r="X26" s="1"/>
      <c r="Y26" s="1">
        <f t="shared" si="1"/>
        <v>0.87333333333333341</v>
      </c>
      <c r="Z26" s="1"/>
    </row>
    <row r="27" spans="1:26" x14ac:dyDescent="0.7">
      <c r="A27" s="6" t="s">
        <v>18</v>
      </c>
      <c r="B27" s="1">
        <v>1.0900000000000001</v>
      </c>
      <c r="C27" s="1">
        <v>1.1299999999999999</v>
      </c>
      <c r="D27" s="1">
        <v>0.82</v>
      </c>
      <c r="E27" s="1"/>
      <c r="F27" s="1"/>
      <c r="G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>
        <f t="shared" si="1"/>
        <v>1.0133333333333332</v>
      </c>
      <c r="Z27" s="1"/>
    </row>
    <row r="28" spans="1:26" x14ac:dyDescent="0.7">
      <c r="A28" s="6" t="s">
        <v>19</v>
      </c>
      <c r="B28" s="1">
        <v>1.18</v>
      </c>
      <c r="C28" s="1">
        <v>0.57999999999999996</v>
      </c>
      <c r="D28" s="1">
        <v>0.71</v>
      </c>
      <c r="E28" s="1"/>
      <c r="F28" s="1"/>
      <c r="G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>
        <f t="shared" si="1"/>
        <v>0.82333333333333325</v>
      </c>
      <c r="Z28" s="1"/>
    </row>
    <row r="29" spans="1:26" x14ac:dyDescent="0.7">
      <c r="A29" s="6" t="s">
        <v>20</v>
      </c>
      <c r="B29" s="1">
        <v>1.35</v>
      </c>
      <c r="C29" s="1">
        <v>1.66</v>
      </c>
      <c r="D29" s="1">
        <v>1.45</v>
      </c>
      <c r="E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>
        <f t="shared" si="1"/>
        <v>1.4866666666666666</v>
      </c>
      <c r="Z29" s="1"/>
    </row>
    <row r="30" spans="1:26" x14ac:dyDescent="0.7">
      <c r="A30" s="6" t="s">
        <v>21</v>
      </c>
      <c r="B30" s="1">
        <v>0.6</v>
      </c>
      <c r="C30" s="1">
        <v>0.62</v>
      </c>
      <c r="D30" s="1">
        <v>0.71</v>
      </c>
      <c r="E30" s="1"/>
      <c r="F30" s="1"/>
      <c r="G30" s="1"/>
      <c r="H30" s="1"/>
      <c r="I30" s="1"/>
      <c r="J30" s="1"/>
      <c r="K30" s="1"/>
      <c r="L30" s="1"/>
      <c r="P30" s="1"/>
      <c r="Q30" s="1"/>
      <c r="R30" s="1"/>
      <c r="S30" s="1"/>
      <c r="T30" s="1"/>
      <c r="U30" s="1"/>
      <c r="V30" s="1"/>
      <c r="W30" s="1"/>
      <c r="X30" s="1"/>
      <c r="Y30" s="1">
        <f t="shared" si="1"/>
        <v>0.64333333333333331</v>
      </c>
      <c r="Z30" s="1"/>
    </row>
    <row r="31" spans="1:26" x14ac:dyDescent="0.7">
      <c r="A31" s="6" t="s">
        <v>33</v>
      </c>
      <c r="B31" s="1">
        <v>1.07</v>
      </c>
      <c r="C31" s="1">
        <v>0.97</v>
      </c>
      <c r="D31" s="1">
        <v>1.18</v>
      </c>
      <c r="E31" s="1"/>
      <c r="F31" s="1"/>
      <c r="G31" s="1"/>
      <c r="H31" s="1"/>
      <c r="I31" s="1"/>
      <c r="J31" s="1"/>
      <c r="K31" s="1"/>
      <c r="L31" s="1"/>
      <c r="M31" s="1"/>
      <c r="N31" s="1"/>
      <c r="R31" s="1"/>
      <c r="S31" s="1"/>
      <c r="T31" s="1"/>
      <c r="U31" s="1"/>
      <c r="V31" s="1"/>
      <c r="W31" s="1"/>
      <c r="X31" s="1"/>
      <c r="Y31" s="1">
        <f t="shared" si="1"/>
        <v>1.0733333333333333</v>
      </c>
      <c r="Z31" s="1"/>
    </row>
    <row r="32" spans="1:26" x14ac:dyDescent="0.7">
      <c r="A32" s="6" t="s">
        <v>34</v>
      </c>
      <c r="B32" s="1">
        <v>1.01</v>
      </c>
      <c r="C32" s="1">
        <v>0.81</v>
      </c>
      <c r="D32" s="1">
        <v>0.69</v>
      </c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>
        <f t="shared" si="1"/>
        <v>0.83666666666666656</v>
      </c>
      <c r="Z32" s="1"/>
    </row>
    <row r="33" spans="1:26" x14ac:dyDescent="0.7">
      <c r="A33" s="6" t="s">
        <v>39</v>
      </c>
      <c r="B33" s="1">
        <v>0.79</v>
      </c>
      <c r="C33" s="1">
        <v>0.61</v>
      </c>
      <c r="D33" s="1">
        <v>0.76</v>
      </c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>
        <f t="shared" si="1"/>
        <v>0.72000000000000008</v>
      </c>
      <c r="Z33" s="1"/>
    </row>
    <row r="34" spans="1:26" x14ac:dyDescent="0.7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x14ac:dyDescent="0.7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x14ac:dyDescent="0.7">
      <c r="A36" t="s">
        <v>56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>
        <f>AVERAGE(Y20:Y34)</f>
        <v>0.88571428571428579</v>
      </c>
      <c r="Z36" s="1"/>
    </row>
    <row r="37" spans="1:26" x14ac:dyDescent="0.7">
      <c r="A37" t="s">
        <v>10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>
        <f>STDEV(Y20:Y34)/(SQRT(COUNT(Y20:Y34)))</f>
        <v>7.3005785787266034E-2</v>
      </c>
      <c r="Z37" s="1"/>
    </row>
    <row r="38" spans="1:26" x14ac:dyDescent="0.7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x14ac:dyDescent="0.7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x14ac:dyDescent="0.7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x14ac:dyDescent="0.7">
      <c r="B41" s="1" t="str">
        <f>A1</f>
        <v>correct latency</v>
      </c>
      <c r="C41" s="1" t="str">
        <f>A37</f>
        <v>SEM</v>
      </c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3"/>
      <c r="V41" s="1"/>
      <c r="W41" s="1"/>
      <c r="X41" s="1"/>
      <c r="Y41" s="1"/>
      <c r="Z41" s="1"/>
    </row>
    <row r="42" spans="1:26" x14ac:dyDescent="0.7">
      <c r="A42" t="s">
        <v>40</v>
      </c>
      <c r="B42" s="1">
        <f>Y15</f>
        <v>0.90111111111111108</v>
      </c>
      <c r="C42" s="1">
        <f>Y16</f>
        <v>7.1247698684948818E-2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x14ac:dyDescent="0.7">
      <c r="A43" t="s">
        <v>42</v>
      </c>
      <c r="B43" s="1">
        <f>Y36</f>
        <v>0.88571428571428579</v>
      </c>
      <c r="C43" s="1">
        <f>Y37</f>
        <v>7.3005785787266034E-2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x14ac:dyDescent="0.7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x14ac:dyDescent="0.7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x14ac:dyDescent="0.7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x14ac:dyDescent="0.7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x14ac:dyDescent="0.7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2:26" x14ac:dyDescent="0.7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2:26" x14ac:dyDescent="0.7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2:26" x14ac:dyDescent="0.7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2:26" x14ac:dyDescent="0.7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2:26" x14ac:dyDescent="0.7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</sheetData>
  <phoneticPr fontId="1"/>
  <pageMargins left="0.25" right="0.25" top="0.75" bottom="0.75" header="0.3" footer="0.3"/>
  <pageSetup paperSize="9" scale="5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Y43"/>
  <sheetViews>
    <sheetView topLeftCell="A22" zoomScale="50" zoomScaleNormal="50" workbookViewId="0">
      <selection activeCell="X41" sqref="X41"/>
    </sheetView>
  </sheetViews>
  <sheetFormatPr defaultRowHeight="17.649999999999999" x14ac:dyDescent="0.7"/>
  <sheetData>
    <row r="1" spans="1:25" x14ac:dyDescent="0.7">
      <c r="A1" t="s">
        <v>28</v>
      </c>
    </row>
    <row r="3" spans="1:25" x14ac:dyDescent="0.7">
      <c r="A3" t="s">
        <v>50</v>
      </c>
      <c r="B3" s="5" t="s">
        <v>53</v>
      </c>
      <c r="C3" s="5" t="s">
        <v>54</v>
      </c>
      <c r="D3" s="5" t="s">
        <v>55</v>
      </c>
      <c r="Y3" t="s">
        <v>59</v>
      </c>
    </row>
    <row r="4" spans="1:25" x14ac:dyDescent="0.7">
      <c r="A4" s="6" t="s">
        <v>0</v>
      </c>
      <c r="B4" s="1">
        <v>1.34</v>
      </c>
      <c r="C4" s="1">
        <v>1.82</v>
      </c>
      <c r="D4" s="1">
        <v>1.82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>
        <f t="shared" ref="Y4:Y12" si="0">AVERAGE(B4:V4)</f>
        <v>1.6600000000000001</v>
      </c>
    </row>
    <row r="5" spans="1:25" x14ac:dyDescent="0.7">
      <c r="A5" s="6" t="s">
        <v>1</v>
      </c>
      <c r="B5" s="1">
        <v>1.29</v>
      </c>
      <c r="C5" s="1">
        <v>1.53</v>
      </c>
      <c r="D5" s="1">
        <v>1.64</v>
      </c>
      <c r="E5" s="1"/>
      <c r="F5" s="1"/>
      <c r="G5" s="1"/>
      <c r="H5" s="1"/>
      <c r="I5" s="1"/>
      <c r="J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>
        <f t="shared" si="0"/>
        <v>1.4866666666666666</v>
      </c>
    </row>
    <row r="6" spans="1:25" x14ac:dyDescent="0.7">
      <c r="A6" s="6" t="s">
        <v>2</v>
      </c>
      <c r="B6" s="1">
        <v>1.74</v>
      </c>
      <c r="C6" s="1">
        <v>2.52</v>
      </c>
      <c r="D6" s="1">
        <v>1.76</v>
      </c>
      <c r="E6" s="1"/>
      <c r="F6" s="1"/>
      <c r="G6" s="1"/>
      <c r="H6" s="1"/>
      <c r="I6" s="1"/>
      <c r="J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>
        <f t="shared" si="0"/>
        <v>2.0066666666666664</v>
      </c>
    </row>
    <row r="7" spans="1:25" x14ac:dyDescent="0.7">
      <c r="A7" s="6" t="s">
        <v>3</v>
      </c>
      <c r="B7" s="1">
        <v>2.0099999999999998</v>
      </c>
      <c r="C7" s="1">
        <v>1.81</v>
      </c>
      <c r="D7" s="1">
        <v>2.14</v>
      </c>
      <c r="E7" s="1"/>
      <c r="F7" s="1"/>
      <c r="G7" s="1"/>
      <c r="H7" s="1"/>
      <c r="I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>
        <f t="shared" si="0"/>
        <v>1.9866666666666666</v>
      </c>
    </row>
    <row r="8" spans="1:25" x14ac:dyDescent="0.7">
      <c r="A8" s="6" t="s">
        <v>4</v>
      </c>
      <c r="B8" s="1">
        <v>1.59</v>
      </c>
      <c r="C8" s="1">
        <v>1.43</v>
      </c>
      <c r="D8" s="1">
        <v>1.53</v>
      </c>
      <c r="E8" s="1"/>
      <c r="F8" s="1"/>
      <c r="G8" s="1"/>
      <c r="H8" s="1"/>
      <c r="I8" s="1"/>
      <c r="J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>
        <f t="shared" si="0"/>
        <v>1.5166666666666666</v>
      </c>
    </row>
    <row r="9" spans="1:25" x14ac:dyDescent="0.7">
      <c r="A9" s="6" t="s">
        <v>5</v>
      </c>
      <c r="B9" s="1">
        <v>1.63</v>
      </c>
      <c r="C9" s="1">
        <v>1.64</v>
      </c>
      <c r="D9" s="1">
        <v>1.67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>
        <f t="shared" si="0"/>
        <v>1.6466666666666665</v>
      </c>
    </row>
    <row r="10" spans="1:25" x14ac:dyDescent="0.7">
      <c r="A10" s="6" t="s">
        <v>6</v>
      </c>
      <c r="B10" s="1">
        <v>1.93</v>
      </c>
      <c r="C10" s="1">
        <v>1.85</v>
      </c>
      <c r="D10" s="1">
        <v>1.57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>
        <f t="shared" si="0"/>
        <v>1.7833333333333334</v>
      </c>
    </row>
    <row r="11" spans="1:25" x14ac:dyDescent="0.7">
      <c r="A11" s="6" t="s">
        <v>7</v>
      </c>
      <c r="B11" s="1">
        <v>1.82</v>
      </c>
      <c r="C11" s="1">
        <v>1.72</v>
      </c>
      <c r="D11" s="1">
        <v>1.93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S11" s="1"/>
      <c r="T11" s="1"/>
      <c r="U11" s="1"/>
      <c r="V11" s="1"/>
      <c r="W11" s="1"/>
      <c r="X11" s="1"/>
      <c r="Y11" s="1">
        <f t="shared" si="0"/>
        <v>1.8233333333333333</v>
      </c>
    </row>
    <row r="12" spans="1:25" x14ac:dyDescent="0.7">
      <c r="A12" s="6" t="s">
        <v>8</v>
      </c>
      <c r="B12" s="1">
        <v>1.3</v>
      </c>
      <c r="C12" s="1">
        <v>1.58</v>
      </c>
      <c r="D12" s="1">
        <v>1.24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>
        <f t="shared" si="0"/>
        <v>1.3733333333333333</v>
      </c>
    </row>
    <row r="13" spans="1:25" x14ac:dyDescent="0.7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x14ac:dyDescent="0.7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x14ac:dyDescent="0.7">
      <c r="A15" t="s">
        <v>59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>
        <f>AVERAGE(Y4:Y12)</f>
        <v>1.6981481481481482</v>
      </c>
    </row>
    <row r="16" spans="1:25" x14ac:dyDescent="0.7">
      <c r="A16" t="s">
        <v>10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>
        <f>STDEV(Y4:Y12)/(SQRT(COUNT(Y4:Y12)))</f>
        <v>7.3468123412472899E-2</v>
      </c>
    </row>
    <row r="17" spans="1:25" x14ac:dyDescent="0.7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x14ac:dyDescent="0.7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x14ac:dyDescent="0.7">
      <c r="A19" t="s">
        <v>45</v>
      </c>
      <c r="B19" s="5" t="s">
        <v>53</v>
      </c>
      <c r="C19" s="5" t="s">
        <v>54</v>
      </c>
      <c r="D19" s="5" t="s">
        <v>55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 t="s">
        <v>58</v>
      </c>
    </row>
    <row r="20" spans="1:25" x14ac:dyDescent="0.7">
      <c r="A20" s="6" t="s">
        <v>11</v>
      </c>
      <c r="B20" s="1">
        <v>1.32</v>
      </c>
      <c r="C20" s="1">
        <v>1.55</v>
      </c>
      <c r="D20" s="1">
        <v>1.17</v>
      </c>
      <c r="E20" s="1"/>
      <c r="F20" s="1"/>
      <c r="G20" s="1"/>
      <c r="H20" s="1"/>
      <c r="I20" s="1"/>
      <c r="J20" s="1"/>
      <c r="K20" s="1"/>
      <c r="L20" s="1"/>
      <c r="M20" s="1"/>
      <c r="N20" s="1"/>
      <c r="R20" s="1"/>
      <c r="S20" s="1"/>
      <c r="T20" s="1"/>
      <c r="U20" s="1"/>
      <c r="V20" s="1"/>
      <c r="W20" s="1"/>
      <c r="X20" s="1"/>
      <c r="Y20" s="1">
        <f>AVERAGE(B20:V20)</f>
        <v>1.3466666666666667</v>
      </c>
    </row>
    <row r="21" spans="1:25" x14ac:dyDescent="0.7">
      <c r="A21" s="6" t="s">
        <v>12</v>
      </c>
      <c r="B21" s="1">
        <v>1.38</v>
      </c>
      <c r="C21" s="1">
        <v>1.85</v>
      </c>
      <c r="D21" s="1">
        <v>1.68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T21" s="1"/>
      <c r="U21" s="1"/>
      <c r="V21" s="1"/>
      <c r="W21" s="1"/>
      <c r="X21" s="1"/>
      <c r="Y21" s="1">
        <f t="shared" ref="Y21:Y33" si="1">AVERAGE(B21:V21)</f>
        <v>1.6366666666666667</v>
      </c>
    </row>
    <row r="22" spans="1:25" x14ac:dyDescent="0.7">
      <c r="A22" s="6" t="s">
        <v>13</v>
      </c>
      <c r="B22" s="1">
        <v>1.66</v>
      </c>
      <c r="C22" s="1">
        <v>1.57</v>
      </c>
      <c r="D22" s="1">
        <v>1.8</v>
      </c>
      <c r="E22" s="1"/>
      <c r="F22" s="1"/>
      <c r="G22" s="1"/>
      <c r="H22" s="1"/>
      <c r="I22" s="1"/>
      <c r="J22" s="1"/>
      <c r="K22" s="1"/>
      <c r="L22" s="1"/>
      <c r="M22" s="1"/>
      <c r="N22" s="1"/>
      <c r="R22" s="1"/>
      <c r="S22" s="1"/>
      <c r="T22" s="1"/>
      <c r="U22" s="1"/>
      <c r="V22" s="1"/>
      <c r="W22" s="1"/>
      <c r="X22" s="1"/>
      <c r="Y22" s="1">
        <f t="shared" si="1"/>
        <v>1.6766666666666667</v>
      </c>
    </row>
    <row r="23" spans="1:25" x14ac:dyDescent="0.7">
      <c r="A23" s="6" t="s">
        <v>14</v>
      </c>
      <c r="B23" s="1">
        <v>1.94</v>
      </c>
      <c r="C23" s="1">
        <v>2.41</v>
      </c>
      <c r="D23" s="1">
        <v>2.0099999999999998</v>
      </c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S23" s="1"/>
      <c r="T23" s="1"/>
      <c r="U23" s="1"/>
      <c r="V23" s="1"/>
      <c r="W23" s="1"/>
      <c r="X23" s="1"/>
      <c r="Y23" s="1">
        <f t="shared" si="1"/>
        <v>2.1199999999999997</v>
      </c>
    </row>
    <row r="24" spans="1:25" x14ac:dyDescent="0.7">
      <c r="A24" s="6" t="s">
        <v>15</v>
      </c>
      <c r="B24" s="1">
        <v>2.2599999999999998</v>
      </c>
      <c r="C24" s="1">
        <v>2.13</v>
      </c>
      <c r="D24" s="1">
        <v>2.06</v>
      </c>
      <c r="E24" s="1"/>
      <c r="F24" s="1"/>
      <c r="G24" s="1"/>
      <c r="H24" s="1"/>
      <c r="I24" s="1"/>
      <c r="J24" s="1"/>
      <c r="K24" s="1"/>
      <c r="L24" s="1"/>
      <c r="M24" s="1"/>
      <c r="Q24" s="1"/>
      <c r="R24" s="1"/>
      <c r="S24" s="1"/>
      <c r="T24" s="1"/>
      <c r="U24" s="1"/>
      <c r="V24" s="1"/>
      <c r="W24" s="1"/>
      <c r="X24" s="1"/>
      <c r="Y24" s="1">
        <f t="shared" si="1"/>
        <v>2.15</v>
      </c>
    </row>
    <row r="25" spans="1:25" x14ac:dyDescent="0.7">
      <c r="A25" s="6" t="s">
        <v>16</v>
      </c>
      <c r="B25" s="1">
        <v>2.14</v>
      </c>
      <c r="C25" s="1">
        <v>2.39</v>
      </c>
      <c r="D25" s="1">
        <v>1.89</v>
      </c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W25" s="1"/>
      <c r="X25" s="1"/>
      <c r="Y25" s="1">
        <f t="shared" si="1"/>
        <v>2.14</v>
      </c>
    </row>
    <row r="26" spans="1:25" x14ac:dyDescent="0.7">
      <c r="A26" s="6" t="s">
        <v>17</v>
      </c>
      <c r="B26" s="1">
        <v>1.84</v>
      </c>
      <c r="C26" s="1">
        <v>2.5099999999999998</v>
      </c>
      <c r="D26" s="1">
        <v>2.1</v>
      </c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V26" s="1"/>
      <c r="W26" s="1"/>
      <c r="X26" s="1"/>
      <c r="Y26" s="1">
        <f t="shared" si="1"/>
        <v>2.15</v>
      </c>
    </row>
    <row r="27" spans="1:25" x14ac:dyDescent="0.7">
      <c r="A27" s="6" t="s">
        <v>18</v>
      </c>
      <c r="B27" s="1">
        <v>1.66</v>
      </c>
      <c r="C27" s="1">
        <v>1.64</v>
      </c>
      <c r="D27" s="1">
        <v>1.72</v>
      </c>
      <c r="E27" s="1"/>
      <c r="F27" s="1"/>
      <c r="G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>
        <f t="shared" si="1"/>
        <v>1.6733333333333331</v>
      </c>
    </row>
    <row r="28" spans="1:25" x14ac:dyDescent="0.7">
      <c r="A28" s="6" t="s">
        <v>19</v>
      </c>
      <c r="B28" s="1">
        <v>1.6</v>
      </c>
      <c r="C28" s="1">
        <v>1.68</v>
      </c>
      <c r="D28" s="1">
        <v>1.56</v>
      </c>
      <c r="E28" s="1"/>
      <c r="F28" s="1"/>
      <c r="G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>
        <f t="shared" si="1"/>
        <v>1.6133333333333333</v>
      </c>
    </row>
    <row r="29" spans="1:25" x14ac:dyDescent="0.7">
      <c r="A29" s="6" t="s">
        <v>20</v>
      </c>
      <c r="B29" s="1">
        <v>1.47</v>
      </c>
      <c r="C29" s="1">
        <v>1.56</v>
      </c>
      <c r="D29" s="1">
        <v>1.66</v>
      </c>
      <c r="E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>
        <f t="shared" si="1"/>
        <v>1.5633333333333335</v>
      </c>
    </row>
    <row r="30" spans="1:25" x14ac:dyDescent="0.7">
      <c r="A30" s="6" t="s">
        <v>21</v>
      </c>
      <c r="B30" s="1">
        <v>1.57</v>
      </c>
      <c r="C30" s="1">
        <v>1.92</v>
      </c>
      <c r="D30" s="1">
        <v>1.89</v>
      </c>
      <c r="E30" s="1"/>
      <c r="F30" s="1"/>
      <c r="G30" s="1"/>
      <c r="H30" s="1"/>
      <c r="I30" s="1"/>
      <c r="J30" s="1"/>
      <c r="K30" s="1"/>
      <c r="L30" s="1"/>
      <c r="P30" s="1"/>
      <c r="Q30" s="1"/>
      <c r="R30" s="1"/>
      <c r="S30" s="1"/>
      <c r="T30" s="1"/>
      <c r="U30" s="1"/>
      <c r="V30" s="1"/>
      <c r="W30" s="1"/>
      <c r="X30" s="1"/>
      <c r="Y30" s="1">
        <f t="shared" si="1"/>
        <v>1.7933333333333332</v>
      </c>
    </row>
    <row r="31" spans="1:25" x14ac:dyDescent="0.7">
      <c r="A31" s="6" t="s">
        <v>29</v>
      </c>
      <c r="B31" s="1">
        <v>1.89</v>
      </c>
      <c r="C31" s="1">
        <v>1.94</v>
      </c>
      <c r="D31" s="1">
        <v>2.4900000000000002</v>
      </c>
      <c r="E31" s="1"/>
      <c r="F31" s="1"/>
      <c r="G31" s="1"/>
      <c r="H31" s="1"/>
      <c r="I31" s="1"/>
      <c r="J31" s="1"/>
      <c r="K31" s="1"/>
      <c r="L31" s="1"/>
      <c r="M31" s="1"/>
      <c r="N31" s="1"/>
      <c r="R31" s="1"/>
      <c r="S31" s="1"/>
      <c r="T31" s="1"/>
      <c r="U31" s="1"/>
      <c r="V31" s="1"/>
      <c r="W31" s="1"/>
      <c r="X31" s="1"/>
      <c r="Y31" s="1">
        <f t="shared" si="1"/>
        <v>2.1066666666666669</v>
      </c>
    </row>
    <row r="32" spans="1:25" x14ac:dyDescent="0.7">
      <c r="A32" s="6" t="s">
        <v>37</v>
      </c>
      <c r="B32" s="1">
        <v>1.49</v>
      </c>
      <c r="C32" s="1">
        <v>1.6</v>
      </c>
      <c r="D32" s="1">
        <v>1.86</v>
      </c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>
        <f t="shared" si="1"/>
        <v>1.6500000000000001</v>
      </c>
    </row>
    <row r="33" spans="1:25" x14ac:dyDescent="0.7">
      <c r="A33" s="6" t="s">
        <v>36</v>
      </c>
      <c r="B33" s="1">
        <v>1.99</v>
      </c>
      <c r="C33" s="1">
        <v>2.1</v>
      </c>
      <c r="D33" s="1">
        <v>1.85</v>
      </c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>
        <f t="shared" si="1"/>
        <v>1.9799999999999998</v>
      </c>
    </row>
    <row r="34" spans="1:25" x14ac:dyDescent="0.7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x14ac:dyDescent="0.7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x14ac:dyDescent="0.7">
      <c r="A36" t="s">
        <v>56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>
        <f>AVERAGE(Y20:Y34)</f>
        <v>1.8285714285714285</v>
      </c>
    </row>
    <row r="37" spans="1:25" x14ac:dyDescent="0.7">
      <c r="A37" t="s">
        <v>10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>
        <f>STDEV(Y20:Y34)/(SQRT(COUNT(Y20:Y34)))</f>
        <v>7.2432625665310293E-2</v>
      </c>
    </row>
    <row r="38" spans="1:25" x14ac:dyDescent="0.7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x14ac:dyDescent="0.7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x14ac:dyDescent="0.7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x14ac:dyDescent="0.7">
      <c r="B41" s="1" t="str">
        <f>A1</f>
        <v>reward latency</v>
      </c>
      <c r="C41" s="1" t="str">
        <f>A37</f>
        <v>SEM</v>
      </c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3"/>
      <c r="Y41" s="1"/>
    </row>
    <row r="42" spans="1:25" x14ac:dyDescent="0.7">
      <c r="A42" t="s">
        <v>40</v>
      </c>
      <c r="B42" s="1">
        <f>Y15</f>
        <v>1.6981481481481482</v>
      </c>
      <c r="C42" s="1">
        <f>Y16</f>
        <v>7.3468123412472899E-2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x14ac:dyDescent="0.7">
      <c r="A43" t="s">
        <v>42</v>
      </c>
      <c r="B43" s="1">
        <f>Y36</f>
        <v>1.8285714285714285</v>
      </c>
      <c r="C43" s="1">
        <f>Y37</f>
        <v>7.2432625665310293E-2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</sheetData>
  <phoneticPr fontId="1"/>
  <pageMargins left="0.25" right="0.25" top="0.75" bottom="0.75" header="0.3" footer="0.3"/>
  <pageSetup paperSize="9" scale="58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Y43"/>
  <sheetViews>
    <sheetView topLeftCell="A22" zoomScale="60" zoomScaleNormal="60" workbookViewId="0">
      <selection activeCell="V36" sqref="V36"/>
    </sheetView>
  </sheetViews>
  <sheetFormatPr defaultRowHeight="17.649999999999999" x14ac:dyDescent="0.7"/>
  <sheetData>
    <row r="1" spans="1:25" x14ac:dyDescent="0.7">
      <c r="A1" t="s">
        <v>64</v>
      </c>
    </row>
    <row r="3" spans="1:25" x14ac:dyDescent="0.7">
      <c r="A3" t="s">
        <v>46</v>
      </c>
      <c r="B3" s="5" t="s">
        <v>53</v>
      </c>
      <c r="C3" s="5" t="s">
        <v>54</v>
      </c>
      <c r="D3" s="5" t="s">
        <v>55</v>
      </c>
      <c r="Y3" t="s">
        <v>56</v>
      </c>
    </row>
    <row r="4" spans="1:25" x14ac:dyDescent="0.7">
      <c r="A4" s="6" t="s">
        <v>0</v>
      </c>
      <c r="B4">
        <v>51</v>
      </c>
      <c r="C4">
        <v>48</v>
      </c>
      <c r="D4">
        <v>48</v>
      </c>
      <c r="Y4" s="2">
        <f t="shared" ref="Y4:Y12" si="0">AVERAGE(B4:V4)</f>
        <v>49</v>
      </c>
    </row>
    <row r="5" spans="1:25" x14ac:dyDescent="0.7">
      <c r="A5" s="6" t="s">
        <v>1</v>
      </c>
      <c r="B5">
        <v>27</v>
      </c>
      <c r="C5">
        <v>27</v>
      </c>
      <c r="D5">
        <v>32</v>
      </c>
      <c r="Y5" s="2">
        <f t="shared" si="0"/>
        <v>28.666666666666668</v>
      </c>
    </row>
    <row r="6" spans="1:25" x14ac:dyDescent="0.7">
      <c r="A6" s="6" t="s">
        <v>2</v>
      </c>
      <c r="B6">
        <v>28</v>
      </c>
      <c r="C6">
        <v>13</v>
      </c>
      <c r="D6">
        <v>30</v>
      </c>
      <c r="Y6" s="2">
        <f t="shared" si="0"/>
        <v>23.666666666666668</v>
      </c>
    </row>
    <row r="7" spans="1:25" x14ac:dyDescent="0.7">
      <c r="A7" s="6" t="s">
        <v>3</v>
      </c>
      <c r="B7">
        <v>36</v>
      </c>
      <c r="C7">
        <v>26</v>
      </c>
      <c r="D7">
        <v>27</v>
      </c>
      <c r="Y7" s="2">
        <f t="shared" si="0"/>
        <v>29.666666666666668</v>
      </c>
    </row>
    <row r="8" spans="1:25" x14ac:dyDescent="0.7">
      <c r="A8" s="6" t="s">
        <v>4</v>
      </c>
      <c r="B8">
        <v>48</v>
      </c>
      <c r="C8">
        <v>35</v>
      </c>
      <c r="D8">
        <v>53</v>
      </c>
      <c r="Y8" s="2">
        <f t="shared" si="0"/>
        <v>45.333333333333336</v>
      </c>
    </row>
    <row r="9" spans="1:25" x14ac:dyDescent="0.7">
      <c r="A9" s="6" t="s">
        <v>5</v>
      </c>
      <c r="B9">
        <v>37</v>
      </c>
      <c r="C9">
        <v>46</v>
      </c>
      <c r="D9">
        <v>33</v>
      </c>
      <c r="Y9" s="2">
        <f t="shared" si="0"/>
        <v>38.666666666666664</v>
      </c>
    </row>
    <row r="10" spans="1:25" x14ac:dyDescent="0.7">
      <c r="A10" s="6" t="s">
        <v>6</v>
      </c>
      <c r="B10">
        <v>40</v>
      </c>
      <c r="C10">
        <v>44</v>
      </c>
      <c r="D10">
        <v>59</v>
      </c>
      <c r="Y10" s="2">
        <f t="shared" si="0"/>
        <v>47.666666666666664</v>
      </c>
    </row>
    <row r="11" spans="1:25" x14ac:dyDescent="0.7">
      <c r="A11" s="6" t="s">
        <v>7</v>
      </c>
      <c r="B11">
        <v>35</v>
      </c>
      <c r="C11">
        <v>48</v>
      </c>
      <c r="D11">
        <v>42</v>
      </c>
      <c r="Y11" s="2">
        <f t="shared" si="0"/>
        <v>41.666666666666664</v>
      </c>
    </row>
    <row r="12" spans="1:25" x14ac:dyDescent="0.7">
      <c r="A12" s="6" t="s">
        <v>8</v>
      </c>
      <c r="B12">
        <v>45</v>
      </c>
      <c r="C12">
        <v>44</v>
      </c>
      <c r="D12">
        <v>39</v>
      </c>
      <c r="Y12" s="2">
        <f t="shared" si="0"/>
        <v>42.666666666666664</v>
      </c>
    </row>
    <row r="13" spans="1:25" x14ac:dyDescent="0.7">
      <c r="Y13" s="2"/>
    </row>
    <row r="14" spans="1:25" x14ac:dyDescent="0.7">
      <c r="Y14" s="2"/>
    </row>
    <row r="15" spans="1:25" x14ac:dyDescent="0.7">
      <c r="A15" t="s">
        <v>56</v>
      </c>
      <c r="Y15" s="2">
        <f>AVERAGE(Y4:Y12)</f>
        <v>38.555555555555564</v>
      </c>
    </row>
    <row r="16" spans="1:25" x14ac:dyDescent="0.7">
      <c r="A16" t="s">
        <v>10</v>
      </c>
      <c r="Y16" s="2">
        <f>STDEV(Y4:Y12)/(SQRT(COUNT(Y4:Y12)))</f>
        <v>3.0347778408328061</v>
      </c>
    </row>
    <row r="17" spans="1:25" x14ac:dyDescent="0.7">
      <c r="Y17" s="2"/>
    </row>
    <row r="18" spans="1:25" x14ac:dyDescent="0.7">
      <c r="Y18" s="2"/>
    </row>
    <row r="19" spans="1:25" x14ac:dyDescent="0.7">
      <c r="A19" t="s">
        <v>43</v>
      </c>
      <c r="B19" s="5" t="s">
        <v>53</v>
      </c>
      <c r="C19" s="5" t="s">
        <v>54</v>
      </c>
      <c r="D19" s="5" t="s">
        <v>55</v>
      </c>
      <c r="Y19" s="2" t="s">
        <v>61</v>
      </c>
    </row>
    <row r="20" spans="1:25" x14ac:dyDescent="0.7">
      <c r="A20" s="6" t="s">
        <v>11</v>
      </c>
      <c r="B20">
        <v>30</v>
      </c>
      <c r="C20">
        <v>35</v>
      </c>
      <c r="D20">
        <v>33</v>
      </c>
      <c r="Y20" s="2">
        <f t="shared" ref="Y20:Y31" si="1">AVERAGE(B20:V20)</f>
        <v>32.666666666666664</v>
      </c>
    </row>
    <row r="21" spans="1:25" x14ac:dyDescent="0.7">
      <c r="A21" s="6" t="s">
        <v>12</v>
      </c>
      <c r="B21">
        <v>28</v>
      </c>
      <c r="C21">
        <v>19</v>
      </c>
      <c r="D21">
        <v>25</v>
      </c>
      <c r="Y21" s="2">
        <f t="shared" si="1"/>
        <v>24</v>
      </c>
    </row>
    <row r="22" spans="1:25" x14ac:dyDescent="0.7">
      <c r="A22" s="6" t="s">
        <v>13</v>
      </c>
      <c r="B22">
        <v>45</v>
      </c>
      <c r="C22">
        <v>42</v>
      </c>
      <c r="D22">
        <v>40</v>
      </c>
      <c r="Y22" s="2">
        <f t="shared" si="1"/>
        <v>42.333333333333336</v>
      </c>
    </row>
    <row r="23" spans="1:25" x14ac:dyDescent="0.7">
      <c r="A23" s="6" t="s">
        <v>14</v>
      </c>
      <c r="B23">
        <v>39</v>
      </c>
      <c r="C23">
        <v>38</v>
      </c>
      <c r="D23">
        <v>50</v>
      </c>
      <c r="Y23" s="2">
        <f t="shared" si="1"/>
        <v>42.333333333333336</v>
      </c>
    </row>
    <row r="24" spans="1:25" x14ac:dyDescent="0.7">
      <c r="A24" s="6" t="s">
        <v>15</v>
      </c>
      <c r="B24">
        <v>39</v>
      </c>
      <c r="C24">
        <v>39</v>
      </c>
      <c r="D24">
        <v>16</v>
      </c>
      <c r="Y24" s="2">
        <f t="shared" si="1"/>
        <v>31.333333333333332</v>
      </c>
    </row>
    <row r="25" spans="1:25" x14ac:dyDescent="0.7">
      <c r="A25" s="6" t="s">
        <v>16</v>
      </c>
      <c r="B25">
        <v>64</v>
      </c>
      <c r="C25">
        <v>56</v>
      </c>
      <c r="D25">
        <v>59</v>
      </c>
      <c r="Y25" s="2">
        <f t="shared" si="1"/>
        <v>59.666666666666664</v>
      </c>
    </row>
    <row r="26" spans="1:25" x14ac:dyDescent="0.7">
      <c r="A26" s="6" t="s">
        <v>17</v>
      </c>
      <c r="B26">
        <v>37</v>
      </c>
      <c r="C26">
        <v>27</v>
      </c>
      <c r="D26">
        <v>22</v>
      </c>
      <c r="Y26" s="2">
        <f t="shared" si="1"/>
        <v>28.666666666666668</v>
      </c>
    </row>
    <row r="27" spans="1:25" x14ac:dyDescent="0.7">
      <c r="A27" s="6" t="s">
        <v>18</v>
      </c>
      <c r="B27">
        <v>35</v>
      </c>
      <c r="C27">
        <v>44</v>
      </c>
      <c r="D27">
        <v>34</v>
      </c>
      <c r="Y27" s="2">
        <f t="shared" si="1"/>
        <v>37.666666666666664</v>
      </c>
    </row>
    <row r="28" spans="1:25" x14ac:dyDescent="0.7">
      <c r="A28" s="6" t="s">
        <v>19</v>
      </c>
      <c r="B28">
        <v>41</v>
      </c>
      <c r="C28">
        <v>45</v>
      </c>
      <c r="D28">
        <v>41</v>
      </c>
      <c r="Y28" s="2">
        <f t="shared" si="1"/>
        <v>42.333333333333336</v>
      </c>
    </row>
    <row r="29" spans="1:25" x14ac:dyDescent="0.7">
      <c r="A29" s="6" t="s">
        <v>20</v>
      </c>
      <c r="B29">
        <v>18</v>
      </c>
      <c r="C29">
        <v>16</v>
      </c>
      <c r="D29">
        <v>16</v>
      </c>
      <c r="Y29" s="2">
        <f t="shared" si="1"/>
        <v>16.666666666666668</v>
      </c>
    </row>
    <row r="30" spans="1:25" x14ac:dyDescent="0.7">
      <c r="A30" s="6" t="s">
        <v>21</v>
      </c>
      <c r="B30">
        <v>34</v>
      </c>
      <c r="C30">
        <v>38</v>
      </c>
      <c r="D30">
        <v>28</v>
      </c>
      <c r="Y30" s="2">
        <f t="shared" si="1"/>
        <v>33.333333333333336</v>
      </c>
    </row>
    <row r="31" spans="1:25" x14ac:dyDescent="0.7">
      <c r="A31" s="6" t="s">
        <v>29</v>
      </c>
      <c r="B31">
        <v>49</v>
      </c>
      <c r="C31">
        <v>34</v>
      </c>
      <c r="D31">
        <v>39</v>
      </c>
      <c r="Y31" s="2">
        <f t="shared" si="1"/>
        <v>40.666666666666664</v>
      </c>
    </row>
    <row r="32" spans="1:25" x14ac:dyDescent="0.7">
      <c r="A32" s="6" t="s">
        <v>34</v>
      </c>
      <c r="B32">
        <v>32</v>
      </c>
      <c r="C32">
        <v>22</v>
      </c>
      <c r="D32">
        <v>44</v>
      </c>
      <c r="Y32" s="2">
        <f t="shared" ref="Y32:Y33" si="2">AVERAGE(B32:V32)</f>
        <v>32.666666666666664</v>
      </c>
    </row>
    <row r="33" spans="1:25" x14ac:dyDescent="0.7">
      <c r="A33" s="6" t="s">
        <v>38</v>
      </c>
      <c r="B33">
        <v>41</v>
      </c>
      <c r="C33">
        <v>49</v>
      </c>
      <c r="D33">
        <v>42</v>
      </c>
      <c r="Y33" s="2">
        <f t="shared" si="2"/>
        <v>44</v>
      </c>
    </row>
    <row r="34" spans="1:25" x14ac:dyDescent="0.7">
      <c r="Y34" s="2"/>
    </row>
    <row r="35" spans="1:25" x14ac:dyDescent="0.7">
      <c r="Y35" s="2"/>
    </row>
    <row r="36" spans="1:25" x14ac:dyDescent="0.7">
      <c r="A36" t="s">
        <v>59</v>
      </c>
      <c r="V36" s="3"/>
      <c r="Y36" s="2">
        <f>AVERAGE(Y20:Y34)</f>
        <v>36.30952380952381</v>
      </c>
    </row>
    <row r="37" spans="1:25" x14ac:dyDescent="0.7">
      <c r="A37" t="s">
        <v>10</v>
      </c>
      <c r="Y37" s="2">
        <f>STDEV(Y20:Y34)/(SQRT(COUNT(Y20:Y34)))</f>
        <v>2.7639013245786557</v>
      </c>
    </row>
    <row r="41" spans="1:25" x14ac:dyDescent="0.7">
      <c r="B41" t="str">
        <f>A1</f>
        <v>correct (count)</v>
      </c>
      <c r="C41" t="str">
        <f>A37</f>
        <v>SEM</v>
      </c>
    </row>
    <row r="42" spans="1:25" x14ac:dyDescent="0.7">
      <c r="A42" t="s">
        <v>40</v>
      </c>
      <c r="B42" s="2">
        <f>Y15</f>
        <v>38.555555555555564</v>
      </c>
      <c r="C42" s="2">
        <f>Y16</f>
        <v>3.0347778408328061</v>
      </c>
      <c r="F42" s="2"/>
      <c r="G42" s="2"/>
    </row>
    <row r="43" spans="1:25" x14ac:dyDescent="0.7">
      <c r="A43" t="s">
        <v>42</v>
      </c>
      <c r="B43" s="2">
        <f>Y36</f>
        <v>36.30952380952381</v>
      </c>
      <c r="C43" s="2">
        <f>Y37</f>
        <v>2.7639013245786557</v>
      </c>
      <c r="F43" s="2"/>
      <c r="G43" s="2"/>
    </row>
  </sheetData>
  <phoneticPr fontId="1"/>
  <pageMargins left="0.25" right="0.25" top="0.75" bottom="0.75" header="0.3" footer="0.3"/>
  <pageSetup paperSize="9" scale="58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Y43"/>
  <sheetViews>
    <sheetView tabSelected="1" zoomScale="50" zoomScaleNormal="50" workbookViewId="0">
      <selection activeCell="A37" sqref="A37"/>
    </sheetView>
  </sheetViews>
  <sheetFormatPr defaultRowHeight="17.649999999999999" x14ac:dyDescent="0.7"/>
  <sheetData>
    <row r="1" spans="1:25" x14ac:dyDescent="0.7">
      <c r="A1" t="s">
        <v>48</v>
      </c>
    </row>
    <row r="3" spans="1:25" x14ac:dyDescent="0.7">
      <c r="A3" t="s">
        <v>49</v>
      </c>
      <c r="B3" s="5" t="s">
        <v>53</v>
      </c>
      <c r="C3" s="5" t="s">
        <v>54</v>
      </c>
      <c r="D3" s="5" t="s">
        <v>55</v>
      </c>
      <c r="Y3" t="s">
        <v>59</v>
      </c>
    </row>
    <row r="4" spans="1:25" x14ac:dyDescent="0.7">
      <c r="A4" s="6" t="s">
        <v>0</v>
      </c>
      <c r="B4" s="2">
        <f>(timeout!B4/(incorrect!B4+omission!B4+pers!B4))*100</f>
        <v>12</v>
      </c>
      <c r="C4" s="2">
        <f>(timeout!C4/(incorrect!C4+omission!C4+pers!C4))*100</f>
        <v>7.1428571428571423</v>
      </c>
      <c r="D4" s="2">
        <f>(timeout!D4/(incorrect!D4+omission!D4+pers!D4))*100</f>
        <v>3.6363636363636362</v>
      </c>
      <c r="Y4" s="2">
        <f>AVERAGE(B4:V4)</f>
        <v>7.5930735930735933</v>
      </c>
    </row>
    <row r="5" spans="1:25" x14ac:dyDescent="0.7">
      <c r="A5" s="6" t="s">
        <v>1</v>
      </c>
      <c r="B5" s="2">
        <f>(timeout!B5/(incorrect!B5+omission!B5+pers!B5))*100</f>
        <v>5.7692307692307692</v>
      </c>
      <c r="C5" s="2">
        <f>(timeout!C5/(incorrect!C5+omission!C5+pers!C5))*100</f>
        <v>13.043478260869565</v>
      </c>
      <c r="D5" s="2">
        <f>(timeout!D5/(incorrect!D5+omission!D5+pers!D5))*100</f>
        <v>5.7142857142857144</v>
      </c>
      <c r="Y5" s="2">
        <f t="shared" ref="Y5:Y12" si="0">AVERAGE(B5:V5)</f>
        <v>8.17566491479535</v>
      </c>
    </row>
    <row r="6" spans="1:25" x14ac:dyDescent="0.7">
      <c r="A6" s="6" t="s">
        <v>2</v>
      </c>
      <c r="B6" s="2">
        <f>(timeout!B6/(incorrect!B6+omission!B6+pers!B6))*100</f>
        <v>9.3333333333333339</v>
      </c>
      <c r="C6" s="2">
        <f>(timeout!C6/(incorrect!C6+omission!C6+pers!C6))*100</f>
        <v>6.8181818181818175</v>
      </c>
      <c r="D6" s="2">
        <f>(timeout!D6/(incorrect!D6+omission!D6+pers!D6))*100</f>
        <v>12.857142857142856</v>
      </c>
      <c r="Y6" s="2">
        <f t="shared" si="0"/>
        <v>9.6695526695526706</v>
      </c>
    </row>
    <row r="7" spans="1:25" x14ac:dyDescent="0.7">
      <c r="A7" s="6" t="s">
        <v>3</v>
      </c>
      <c r="B7" s="2">
        <f>(timeout!B7/(incorrect!B7+omission!B7+pers!B7))*100</f>
        <v>18.367346938775512</v>
      </c>
      <c r="C7" s="2">
        <f>(timeout!C7/(incorrect!C7+omission!C7+pers!C7))*100</f>
        <v>23.333333333333332</v>
      </c>
      <c r="D7" s="2">
        <f>(timeout!D7/(incorrect!D7+omission!D7+pers!D7))*100</f>
        <v>6.8181818181818175</v>
      </c>
      <c r="Y7" s="2">
        <f t="shared" si="0"/>
        <v>16.172954030096886</v>
      </c>
    </row>
    <row r="8" spans="1:25" x14ac:dyDescent="0.7">
      <c r="A8" s="6" t="s">
        <v>4</v>
      </c>
      <c r="B8" s="2">
        <f>(timeout!B8/(incorrect!B8+omission!B8+pers!B8))*100</f>
        <v>12.5</v>
      </c>
      <c r="C8" s="2">
        <f>(timeout!C8/(incorrect!C8+omission!C8+pers!C8))*100</f>
        <v>31.03448275862069</v>
      </c>
      <c r="D8" s="2">
        <f>(timeout!D8/(incorrect!D8+omission!D8+pers!D8))*100</f>
        <v>37.931034482758619</v>
      </c>
      <c r="Y8" s="2">
        <f t="shared" si="0"/>
        <v>27.1551724137931</v>
      </c>
    </row>
    <row r="9" spans="1:25" x14ac:dyDescent="0.7">
      <c r="A9" s="6" t="s">
        <v>5</v>
      </c>
      <c r="B9" s="2">
        <f>(timeout!B9/(incorrect!B9+omission!B9+pers!B9))*100</f>
        <v>46.153846153846153</v>
      </c>
      <c r="C9" s="2">
        <f>(timeout!C9/(incorrect!C9+omission!C9+pers!C9))*100</f>
        <v>16.363636363636363</v>
      </c>
      <c r="D9" s="2">
        <f>(timeout!D9/(incorrect!D9+omission!D9+pers!D9))*100</f>
        <v>26.865671641791046</v>
      </c>
      <c r="Y9" s="2">
        <f t="shared" si="0"/>
        <v>29.794384719757858</v>
      </c>
    </row>
    <row r="10" spans="1:25" x14ac:dyDescent="0.7">
      <c r="A10" s="6" t="s">
        <v>6</v>
      </c>
      <c r="B10" s="2">
        <f>(timeout!B10/(incorrect!B10+omission!B10+pers!B10))*100</f>
        <v>11.475409836065573</v>
      </c>
      <c r="C10" s="2">
        <f>(timeout!C10/(incorrect!C10+omission!C10+pers!C10))*100</f>
        <v>22.222222222222221</v>
      </c>
      <c r="D10" s="2">
        <f>(timeout!D10/(incorrect!D10+omission!D10+pers!D10))*100</f>
        <v>30.232558139534881</v>
      </c>
      <c r="Y10" s="2">
        <f t="shared" si="0"/>
        <v>21.310063399274224</v>
      </c>
    </row>
    <row r="11" spans="1:25" x14ac:dyDescent="0.7">
      <c r="A11" s="6" t="s">
        <v>7</v>
      </c>
      <c r="B11" s="2">
        <f>(timeout!B11/(incorrect!B11+omission!B11+pers!B11))*100</f>
        <v>6</v>
      </c>
      <c r="C11" s="2">
        <f>(timeout!C11/(incorrect!C11+omission!C11+pers!C11))*100</f>
        <v>5.6603773584905666</v>
      </c>
      <c r="D11" s="2">
        <f>(timeout!D11/(incorrect!D11+omission!D11+pers!D11))*100</f>
        <v>13.157894736842104</v>
      </c>
      <c r="Y11" s="2">
        <f t="shared" si="0"/>
        <v>8.2727573651108912</v>
      </c>
    </row>
    <row r="12" spans="1:25" x14ac:dyDescent="0.7">
      <c r="A12" s="6" t="s">
        <v>8</v>
      </c>
      <c r="B12" s="2">
        <f>(timeout!B12/(incorrect!B12+omission!B12+pers!B12))*100</f>
        <v>33.928571428571431</v>
      </c>
      <c r="C12" s="2">
        <f>(timeout!C12/(incorrect!C12+omission!C12+pers!C12))*100</f>
        <v>13.793103448275861</v>
      </c>
      <c r="D12" s="2">
        <f>(timeout!D12/(incorrect!D12+omission!D12+pers!D12))*100</f>
        <v>7.4074074074074066</v>
      </c>
      <c r="Y12" s="2">
        <f t="shared" si="0"/>
        <v>18.37636076141823</v>
      </c>
    </row>
    <row r="13" spans="1:25" x14ac:dyDescent="0.7">
      <c r="B13" s="2"/>
      <c r="C13" s="2"/>
      <c r="D13" s="2"/>
      <c r="Y13" s="2"/>
    </row>
    <row r="14" spans="1:25" x14ac:dyDescent="0.7">
      <c r="B14" s="2"/>
      <c r="C14" s="2"/>
      <c r="D14" s="2"/>
      <c r="Y14" s="2"/>
    </row>
    <row r="15" spans="1:25" x14ac:dyDescent="0.7">
      <c r="A15" t="s">
        <v>56</v>
      </c>
      <c r="B15" s="2"/>
      <c r="C15" s="2"/>
      <c r="D15" s="2"/>
      <c r="Y15" s="2">
        <f>AVERAGE(Y4:Y12)</f>
        <v>16.27999820743031</v>
      </c>
    </row>
    <row r="16" spans="1:25" x14ac:dyDescent="0.7">
      <c r="A16" t="s">
        <v>10</v>
      </c>
      <c r="B16" s="2"/>
      <c r="C16" s="2"/>
      <c r="D16" s="2"/>
      <c r="Y16" s="2">
        <f>STDEV(Y4:Y12)/(SQRT(COUNT(Y4:Y12)))</f>
        <v>2.837185079344994</v>
      </c>
    </row>
    <row r="17" spans="1:25" x14ac:dyDescent="0.7">
      <c r="B17" s="2"/>
      <c r="C17" s="2"/>
      <c r="D17" s="2"/>
      <c r="Y17" s="2"/>
    </row>
    <row r="18" spans="1:25" x14ac:dyDescent="0.7">
      <c r="B18" s="2"/>
      <c r="C18" s="2"/>
      <c r="D18" s="2"/>
      <c r="Y18" s="2"/>
    </row>
    <row r="19" spans="1:25" x14ac:dyDescent="0.7">
      <c r="A19" t="s">
        <v>45</v>
      </c>
      <c r="B19" s="7" t="s">
        <v>53</v>
      </c>
      <c r="C19" s="7" t="s">
        <v>54</v>
      </c>
      <c r="D19" s="7" t="s">
        <v>55</v>
      </c>
      <c r="Y19" s="2" t="s">
        <v>58</v>
      </c>
    </row>
    <row r="20" spans="1:25" x14ac:dyDescent="0.7">
      <c r="A20" s="6" t="s">
        <v>11</v>
      </c>
      <c r="B20" s="2">
        <f>(timeout!B20/(incorrect!B20+omission!B20+pers!B20))*100</f>
        <v>7.0175438596491224</v>
      </c>
      <c r="C20" s="2">
        <f>(timeout!C20/(incorrect!C20+omission!C20+pers!C20))*100</f>
        <v>0</v>
      </c>
      <c r="D20" s="2">
        <f>(timeout!D20/(incorrect!D20+omission!D20+pers!D20))*100</f>
        <v>0</v>
      </c>
      <c r="Y20" s="2">
        <f>AVERAGE(B20:V20)</f>
        <v>2.3391812865497075</v>
      </c>
    </row>
    <row r="21" spans="1:25" x14ac:dyDescent="0.7">
      <c r="A21" s="6" t="s">
        <v>12</v>
      </c>
      <c r="B21" s="2">
        <f>(timeout!B21/(incorrect!B21+omission!B21+pers!B21))*100</f>
        <v>0</v>
      </c>
      <c r="C21" s="2">
        <f>(timeout!C21/(incorrect!C21+omission!C21+pers!C21))*100</f>
        <v>0</v>
      </c>
      <c r="D21" s="2">
        <f>(timeout!D21/(incorrect!D21+omission!D21+pers!D21))*100</f>
        <v>0</v>
      </c>
      <c r="Y21" s="2">
        <f t="shared" ref="Y21:Y33" si="1">AVERAGE(B21:V21)</f>
        <v>0</v>
      </c>
    </row>
    <row r="22" spans="1:25" x14ac:dyDescent="0.7">
      <c r="A22" s="6" t="s">
        <v>13</v>
      </c>
      <c r="B22" s="2">
        <f>(timeout!B22/(incorrect!B22+omission!B22+pers!B22))*100</f>
        <v>57.627118644067799</v>
      </c>
      <c r="C22" s="2">
        <f>(timeout!C22/(incorrect!C22+omission!C22+pers!C22))*100</f>
        <v>33.333333333333329</v>
      </c>
      <c r="D22" s="2">
        <f>(timeout!D22/(incorrect!D22+omission!D22+pers!D22))*100</f>
        <v>33.87096774193548</v>
      </c>
      <c r="Y22" s="2">
        <f t="shared" si="1"/>
        <v>41.610473239778877</v>
      </c>
    </row>
    <row r="23" spans="1:25" x14ac:dyDescent="0.7">
      <c r="A23" s="6" t="s">
        <v>14</v>
      </c>
      <c r="B23" s="2">
        <f>(timeout!B23/(incorrect!B23+omission!B23+pers!B23))*100</f>
        <v>37.704918032786885</v>
      </c>
      <c r="C23" s="2">
        <f>(timeout!C23/(incorrect!C23+omission!C23+pers!C23))*100</f>
        <v>24.615384615384617</v>
      </c>
      <c r="D23" s="2">
        <f>(timeout!D23/(incorrect!D23+omission!D23+pers!D23))*100</f>
        <v>7.2727272727272725</v>
      </c>
      <c r="Y23" s="2">
        <f t="shared" si="1"/>
        <v>23.197676640299591</v>
      </c>
    </row>
    <row r="24" spans="1:25" x14ac:dyDescent="0.7">
      <c r="A24" s="6" t="s">
        <v>15</v>
      </c>
      <c r="B24" s="2">
        <f>(timeout!B24/(incorrect!B24+omission!B24+pers!B24))*100</f>
        <v>8</v>
      </c>
      <c r="C24" s="2">
        <f>(timeout!C24/(incorrect!C24+omission!C24+pers!C24))*100</f>
        <v>6.8181818181818175</v>
      </c>
      <c r="D24" s="2">
        <f>(timeout!D24/(incorrect!D24+omission!D24+pers!D24))*100</f>
        <v>3.3333333333333335</v>
      </c>
      <c r="Y24" s="2">
        <f t="shared" si="1"/>
        <v>6.0505050505050493</v>
      </c>
    </row>
    <row r="25" spans="1:25" x14ac:dyDescent="0.7">
      <c r="A25" s="6" t="s">
        <v>16</v>
      </c>
      <c r="B25" s="2">
        <f>(timeout!B25/(incorrect!B25+omission!B25+pers!B25))*100</f>
        <v>59.259259259259252</v>
      </c>
      <c r="C25" s="2">
        <f>(timeout!C25/(incorrect!C25+omission!C25+pers!C25))*100</f>
        <v>48</v>
      </c>
      <c r="D25" s="2">
        <f>(timeout!D25/(incorrect!D25+omission!D25+pers!D25))*100</f>
        <v>25.581395348837212</v>
      </c>
      <c r="Y25" s="2">
        <f t="shared" si="1"/>
        <v>44.280218202698819</v>
      </c>
    </row>
    <row r="26" spans="1:25" x14ac:dyDescent="0.7">
      <c r="A26" s="6" t="s">
        <v>17</v>
      </c>
      <c r="B26" s="2">
        <f>(timeout!B26/(incorrect!B26+omission!B26+pers!B26))*100</f>
        <v>8.9285714285714288</v>
      </c>
      <c r="C26" s="2">
        <f>(timeout!C26/(incorrect!C26+omission!C26+pers!C26))*100</f>
        <v>21.818181818181817</v>
      </c>
      <c r="D26" s="2">
        <f>(timeout!D26/(incorrect!D26+omission!D26+pers!D26))*100</f>
        <v>13.953488372093023</v>
      </c>
      <c r="Y26" s="2">
        <f t="shared" si="1"/>
        <v>14.900080539615422</v>
      </c>
    </row>
    <row r="27" spans="1:25" x14ac:dyDescent="0.7">
      <c r="A27" s="6" t="s">
        <v>18</v>
      </c>
      <c r="B27" s="2">
        <f>(timeout!B27/(incorrect!B27+omission!B27+pers!B27))*100</f>
        <v>47.368421052631575</v>
      </c>
      <c r="C27" s="2">
        <f>(timeout!C27/(incorrect!C27+omission!C27+pers!C27))*100</f>
        <v>34.375</v>
      </c>
      <c r="D27" s="2">
        <f>(timeout!D27/(incorrect!D27+omission!D27+pers!D27))*100</f>
        <v>62.068965517241381</v>
      </c>
      <c r="Y27" s="2">
        <f t="shared" si="1"/>
        <v>47.93746218995765</v>
      </c>
    </row>
    <row r="28" spans="1:25" x14ac:dyDescent="0.7">
      <c r="A28" s="6" t="s">
        <v>19</v>
      </c>
      <c r="B28" s="2">
        <f>(timeout!B28/(incorrect!B28+omission!B28+pers!B28))*100</f>
        <v>25.581395348837212</v>
      </c>
      <c r="C28" s="2">
        <f>(timeout!C28/(incorrect!C28+omission!C28+pers!C28))*100</f>
        <v>18.181818181818183</v>
      </c>
      <c r="D28" s="2">
        <f>(timeout!D28/(incorrect!D28+omission!D28+pers!D28))*100</f>
        <v>3.7037037037037033</v>
      </c>
      <c r="Y28" s="2">
        <f t="shared" si="1"/>
        <v>15.822305744786364</v>
      </c>
    </row>
    <row r="29" spans="1:25" x14ac:dyDescent="0.7">
      <c r="A29" s="6" t="s">
        <v>20</v>
      </c>
      <c r="B29" s="2">
        <f>(timeout!B29/(incorrect!B29+omission!B29+pers!B29))*100</f>
        <v>40</v>
      </c>
      <c r="C29" s="2">
        <f>(timeout!C29/(incorrect!C29+omission!C29+pers!C29))*100</f>
        <v>12.76595744680851</v>
      </c>
      <c r="D29" s="2">
        <f>(timeout!D29/(incorrect!D29+omission!D29+pers!D29))*100</f>
        <v>18.75</v>
      </c>
      <c r="Y29" s="2">
        <f t="shared" si="1"/>
        <v>23.838652482269506</v>
      </c>
    </row>
    <row r="30" spans="1:25" x14ac:dyDescent="0.7">
      <c r="A30" s="6" t="s">
        <v>21</v>
      </c>
      <c r="B30" s="2">
        <f>(timeout!B30/(incorrect!B30+omission!B30+pers!B30))*100</f>
        <v>20.289855072463769</v>
      </c>
      <c r="C30" s="2">
        <f>(timeout!C30/(incorrect!C30+omission!C30+pers!C30))*100</f>
        <v>13.846153846153847</v>
      </c>
      <c r="D30" s="2">
        <f>(timeout!D30/(incorrect!D30+omission!D30+pers!D30))*100</f>
        <v>4.5454545454545459</v>
      </c>
      <c r="Y30" s="2">
        <f t="shared" si="1"/>
        <v>12.893821154690722</v>
      </c>
    </row>
    <row r="31" spans="1:25" x14ac:dyDescent="0.7">
      <c r="A31" s="6" t="s">
        <v>32</v>
      </c>
      <c r="B31" s="2">
        <f>(timeout!B31/(incorrect!B31+omission!B31+pers!B31))*100</f>
        <v>20.37037037037037</v>
      </c>
      <c r="C31" s="2">
        <f>(timeout!C31/(incorrect!C31+omission!C31+pers!C31))*100</f>
        <v>14.035087719298245</v>
      </c>
      <c r="D31" s="2">
        <f>(timeout!D31/(incorrect!D31+omission!D31+pers!D31))*100</f>
        <v>21.53846153846154</v>
      </c>
      <c r="Y31" s="2">
        <f t="shared" si="1"/>
        <v>18.647973209376719</v>
      </c>
    </row>
    <row r="32" spans="1:25" x14ac:dyDescent="0.7">
      <c r="A32" s="6" t="s">
        <v>37</v>
      </c>
      <c r="B32" s="2">
        <f>(timeout!B32/(incorrect!B32+omission!B32+pers!B32))*100</f>
        <v>14.705882352941178</v>
      </c>
      <c r="C32" s="2">
        <f>(timeout!C32/(incorrect!C32+omission!C32+pers!C32))*100</f>
        <v>4.9382716049382713</v>
      </c>
      <c r="D32" s="2">
        <f>(timeout!D32/(incorrect!D32+omission!D32+pers!D32))*100</f>
        <v>9.5238095238095237</v>
      </c>
      <c r="Y32" s="2">
        <f t="shared" si="1"/>
        <v>9.7226544938963233</v>
      </c>
    </row>
    <row r="33" spans="1:25" x14ac:dyDescent="0.7">
      <c r="A33" s="6" t="s">
        <v>36</v>
      </c>
      <c r="B33" s="2">
        <f>(timeout!B33/(incorrect!B33+omission!B33+pers!B33))*100</f>
        <v>6.25</v>
      </c>
      <c r="C33" s="2">
        <f>(timeout!C33/(incorrect!C33+omission!C33+pers!C33))*100</f>
        <v>7.1428571428571423</v>
      </c>
      <c r="D33" s="2">
        <f>(timeout!D33/(incorrect!D33+omission!D33+pers!D33))*100</f>
        <v>0</v>
      </c>
      <c r="Y33" s="2">
        <f t="shared" si="1"/>
        <v>4.4642857142857144</v>
      </c>
    </row>
    <row r="34" spans="1:25" x14ac:dyDescent="0.7">
      <c r="Y34" s="2"/>
    </row>
    <row r="35" spans="1:25" x14ac:dyDescent="0.7">
      <c r="Y35" s="2"/>
    </row>
    <row r="36" spans="1:25" x14ac:dyDescent="0.7">
      <c r="A36" t="s">
        <v>56</v>
      </c>
      <c r="Y36" s="2">
        <f>AVERAGE(Y20:Y34)</f>
        <v>18.978949282050745</v>
      </c>
    </row>
    <row r="37" spans="1:25" x14ac:dyDescent="0.7">
      <c r="A37" t="s">
        <v>10</v>
      </c>
      <c r="Y37" s="2">
        <f>STDEV(Y20:Y34)/(SQRT(COUNT(Y20:Y34)))</f>
        <v>4.1909579185491337</v>
      </c>
    </row>
    <row r="38" spans="1:25" x14ac:dyDescent="0.7">
      <c r="Y38" s="2"/>
    </row>
    <row r="41" spans="1:25" x14ac:dyDescent="0.7">
      <c r="B41" t="str">
        <f>A1</f>
        <v>time out %</v>
      </c>
      <c r="C41" t="str">
        <f>A37</f>
        <v>SEM</v>
      </c>
    </row>
    <row r="42" spans="1:25" x14ac:dyDescent="0.7">
      <c r="A42" t="s">
        <v>40</v>
      </c>
      <c r="B42" s="2">
        <f>Y15</f>
        <v>16.27999820743031</v>
      </c>
      <c r="C42" s="2">
        <f>Y16</f>
        <v>2.837185079344994</v>
      </c>
      <c r="D42" s="2"/>
      <c r="F42" s="2"/>
      <c r="G42" s="2"/>
    </row>
    <row r="43" spans="1:25" x14ac:dyDescent="0.7">
      <c r="A43" t="s">
        <v>42</v>
      </c>
      <c r="B43" s="2">
        <f>Y36</f>
        <v>18.978949282050745</v>
      </c>
      <c r="C43" s="2">
        <f>Y37</f>
        <v>4.1909579185491337</v>
      </c>
      <c r="D43" s="2"/>
      <c r="F43" s="2"/>
      <c r="G43" s="2"/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14</vt:i4>
      </vt:variant>
    </vt:vector>
  </HeadingPairs>
  <TitlesOfParts>
    <vt:vector size="14" baseType="lpstr">
      <vt:lpstr>premature %</vt:lpstr>
      <vt:lpstr>accuracy</vt:lpstr>
      <vt:lpstr>trial</vt:lpstr>
      <vt:lpstr>omission%</vt:lpstr>
      <vt:lpstr>pers %</vt:lpstr>
      <vt:lpstr>correct latency</vt:lpstr>
      <vt:lpstr>reward latency</vt:lpstr>
      <vt:lpstr>correct</vt:lpstr>
      <vt:lpstr>timeout%</vt:lpstr>
      <vt:lpstr>incorrect</vt:lpstr>
      <vt:lpstr>pers</vt:lpstr>
      <vt:lpstr>timeout</vt:lpstr>
      <vt:lpstr>omission</vt:lpstr>
      <vt:lpstr>premature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笹森瞳</dc:creator>
  <cp:lastModifiedBy>笹森瞳</cp:lastModifiedBy>
  <cp:lastPrinted>2017-04-13T14:12:31Z</cp:lastPrinted>
  <dcterms:created xsi:type="dcterms:W3CDTF">2017-02-08T01:38:26Z</dcterms:created>
  <dcterms:modified xsi:type="dcterms:W3CDTF">2017-09-09T23:08:55Z</dcterms:modified>
</cp:coreProperties>
</file>