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170910 仔マウス3CS方法論 投稿用\"/>
    </mc:Choice>
  </mc:AlternateContent>
  <bookViews>
    <workbookView xWindow="0" yWindow="0" windowWidth="19200" windowHeight="6945" firstSheet="6" activeTab="13" xr2:uid="{00000000-000D-0000-FFFF-FFFF00000000}"/>
  </bookViews>
  <sheets>
    <sheet name="premature %" sheetId="2" r:id="rId1"/>
    <sheet name="accuracy" sheetId="7" r:id="rId2"/>
    <sheet name="trial" sheetId="4" r:id="rId3"/>
    <sheet name="omission%" sheetId="13" r:id="rId4"/>
    <sheet name="pers %" sheetId="15" r:id="rId5"/>
    <sheet name="correct latency" sheetId="11" r:id="rId6"/>
    <sheet name="reward latency" sheetId="12" r:id="rId7"/>
    <sheet name="correct" sheetId="5" r:id="rId8"/>
    <sheet name="timeout%" sheetId="16" r:id="rId9"/>
    <sheet name="incorrect" sheetId="6" r:id="rId10"/>
    <sheet name="pers" sheetId="8" r:id="rId11"/>
    <sheet name="timeout" sheetId="9" r:id="rId12"/>
    <sheet name="omission" sheetId="14" r:id="rId13"/>
    <sheet name="premature" sheetId="1" r:id="rId1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3" l="1"/>
  <c r="D28" i="13"/>
  <c r="C29" i="13"/>
  <c r="D29" i="13"/>
  <c r="C30" i="13"/>
  <c r="D30" i="13"/>
  <c r="C31" i="13"/>
  <c r="D31" i="13"/>
  <c r="C32" i="13"/>
  <c r="D32" i="13"/>
  <c r="C33" i="13"/>
  <c r="D33" i="13"/>
  <c r="C34" i="13"/>
  <c r="D34" i="13"/>
  <c r="C28" i="7" l="1"/>
  <c r="D28" i="7"/>
  <c r="C29" i="7"/>
  <c r="D29" i="7"/>
  <c r="C30" i="7"/>
  <c r="D30" i="7"/>
  <c r="C31" i="7"/>
  <c r="D31" i="7"/>
  <c r="C32" i="7"/>
  <c r="D32" i="7"/>
  <c r="C33" i="7"/>
  <c r="D33" i="7"/>
  <c r="C34" i="7"/>
  <c r="D34" i="7"/>
  <c r="J18" i="2" l="1"/>
  <c r="J5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C28" i="15"/>
  <c r="D28" i="15"/>
  <c r="C29" i="15"/>
  <c r="D29" i="15"/>
  <c r="C30" i="15"/>
  <c r="D30" i="15"/>
  <c r="C31" i="15"/>
  <c r="D31" i="15"/>
  <c r="C32" i="15"/>
  <c r="D32" i="15"/>
  <c r="C33" i="15"/>
  <c r="D33" i="15"/>
  <c r="C34" i="15"/>
  <c r="D34" i="15"/>
  <c r="C6" i="2" l="1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27" i="2"/>
  <c r="D27" i="2"/>
  <c r="D5" i="2"/>
  <c r="C6" i="7"/>
  <c r="D6" i="7"/>
  <c r="C7" i="7"/>
  <c r="D7" i="7"/>
  <c r="C8" i="7"/>
  <c r="D8" i="7"/>
  <c r="C9" i="7"/>
  <c r="D9" i="7"/>
  <c r="C10" i="7"/>
  <c r="D10" i="7"/>
  <c r="C11" i="7"/>
  <c r="D11" i="7"/>
  <c r="C12" i="7"/>
  <c r="D12" i="7"/>
  <c r="C13" i="7"/>
  <c r="D13" i="7"/>
  <c r="C14" i="7"/>
  <c r="D14" i="7"/>
  <c r="C15" i="7"/>
  <c r="D15" i="7"/>
  <c r="C16" i="7"/>
  <c r="D16" i="7"/>
  <c r="C27" i="7"/>
  <c r="D27" i="7"/>
  <c r="D5" i="7"/>
  <c r="J28" i="4"/>
  <c r="J29" i="4"/>
  <c r="J30" i="4"/>
  <c r="J31" i="4"/>
  <c r="J32" i="4"/>
  <c r="J33" i="4"/>
  <c r="J34" i="4"/>
  <c r="J27" i="4"/>
  <c r="J6" i="4"/>
  <c r="J7" i="4"/>
  <c r="J8" i="4"/>
  <c r="J9" i="4"/>
  <c r="J10" i="4"/>
  <c r="J11" i="4"/>
  <c r="J12" i="4"/>
  <c r="J13" i="4"/>
  <c r="J14" i="4"/>
  <c r="J15" i="4"/>
  <c r="J16" i="4"/>
  <c r="J5" i="4"/>
  <c r="C6" i="15"/>
  <c r="D6" i="15"/>
  <c r="C7" i="15"/>
  <c r="D7" i="15"/>
  <c r="C8" i="15"/>
  <c r="D8" i="15"/>
  <c r="C9" i="15"/>
  <c r="D9" i="15"/>
  <c r="C10" i="15"/>
  <c r="D10" i="15"/>
  <c r="C11" i="15"/>
  <c r="D11" i="15"/>
  <c r="C12" i="15"/>
  <c r="D12" i="15"/>
  <c r="C13" i="15"/>
  <c r="D13" i="15"/>
  <c r="C14" i="15"/>
  <c r="D14" i="15"/>
  <c r="C15" i="15"/>
  <c r="D15" i="15"/>
  <c r="C16" i="15"/>
  <c r="D16" i="15"/>
  <c r="C27" i="15"/>
  <c r="D27" i="15"/>
  <c r="D5" i="15"/>
  <c r="J28" i="11"/>
  <c r="J29" i="11"/>
  <c r="J30" i="11"/>
  <c r="J31" i="11"/>
  <c r="J32" i="11"/>
  <c r="J33" i="11"/>
  <c r="J34" i="11"/>
  <c r="J27" i="11"/>
  <c r="J28" i="5"/>
  <c r="J29" i="5"/>
  <c r="J30" i="5"/>
  <c r="J31" i="5"/>
  <c r="J32" i="5"/>
  <c r="J33" i="5"/>
  <c r="J34" i="5"/>
  <c r="J27" i="5"/>
  <c r="J6" i="5"/>
  <c r="J7" i="5"/>
  <c r="J8" i="5"/>
  <c r="J9" i="5"/>
  <c r="J10" i="5"/>
  <c r="J11" i="5"/>
  <c r="J12" i="5"/>
  <c r="J13" i="5"/>
  <c r="J14" i="5"/>
  <c r="J15" i="5"/>
  <c r="J16" i="5"/>
  <c r="J5" i="5"/>
  <c r="J28" i="12"/>
  <c r="J29" i="12"/>
  <c r="J30" i="12"/>
  <c r="J31" i="12"/>
  <c r="J32" i="12"/>
  <c r="J33" i="12"/>
  <c r="J34" i="12"/>
  <c r="J27" i="12"/>
  <c r="J6" i="12"/>
  <c r="J7" i="12"/>
  <c r="J8" i="12"/>
  <c r="J9" i="12"/>
  <c r="J10" i="12"/>
  <c r="J11" i="12"/>
  <c r="J12" i="12"/>
  <c r="J13" i="12"/>
  <c r="J14" i="12"/>
  <c r="J15" i="12"/>
  <c r="J16" i="12"/>
  <c r="J5" i="12"/>
  <c r="J6" i="11"/>
  <c r="J7" i="11"/>
  <c r="J8" i="11"/>
  <c r="J9" i="11"/>
  <c r="J10" i="11"/>
  <c r="J11" i="11"/>
  <c r="J12" i="11"/>
  <c r="J13" i="11"/>
  <c r="J14" i="11"/>
  <c r="J15" i="11"/>
  <c r="J16" i="11"/>
  <c r="J5" i="11"/>
  <c r="C5" i="15" l="1"/>
  <c r="J12" i="15" l="1"/>
  <c r="J31" i="15"/>
  <c r="J30" i="15"/>
  <c r="J11" i="15"/>
  <c r="J32" i="15"/>
  <c r="J27" i="15"/>
  <c r="J16" i="15"/>
  <c r="J6" i="15"/>
  <c r="J34" i="15"/>
  <c r="J29" i="15"/>
  <c r="J13" i="15"/>
  <c r="J9" i="15"/>
  <c r="J8" i="15"/>
  <c r="J7" i="15"/>
  <c r="J15" i="15"/>
  <c r="J14" i="15"/>
  <c r="J10" i="15"/>
  <c r="J5" i="15"/>
  <c r="J28" i="15"/>
  <c r="J33" i="15"/>
  <c r="D6" i="16" l="1"/>
  <c r="D6" i="13"/>
  <c r="C34" i="16"/>
  <c r="C30" i="16"/>
  <c r="D10" i="16"/>
  <c r="D10" i="13"/>
  <c r="D5" i="16"/>
  <c r="D5" i="13"/>
  <c r="D33" i="16"/>
  <c r="C31" i="16"/>
  <c r="C13" i="16"/>
  <c r="C13" i="13"/>
  <c r="D16" i="16"/>
  <c r="D16" i="13"/>
  <c r="C15" i="16"/>
  <c r="C15" i="13"/>
  <c r="D12" i="16"/>
  <c r="D12" i="13"/>
  <c r="D11" i="16"/>
  <c r="D11" i="13"/>
  <c r="C9" i="16"/>
  <c r="C9" i="13"/>
  <c r="D8" i="16"/>
  <c r="D8" i="13"/>
  <c r="C32" i="16"/>
  <c r="D27" i="16"/>
  <c r="D27" i="13"/>
  <c r="C10" i="16"/>
  <c r="C10" i="13"/>
  <c r="D13" i="16"/>
  <c r="D13" i="13"/>
  <c r="C7" i="16"/>
  <c r="C7" i="13"/>
  <c r="C28" i="16"/>
  <c r="D31" i="16"/>
  <c r="C14" i="16"/>
  <c r="C14" i="13"/>
  <c r="D15" i="16"/>
  <c r="D15" i="13"/>
  <c r="D9" i="16"/>
  <c r="D9" i="13"/>
  <c r="C6" i="16"/>
  <c r="C6" i="13"/>
  <c r="C33" i="16"/>
  <c r="D32" i="16"/>
  <c r="C11" i="16"/>
  <c r="C11" i="13"/>
  <c r="C16" i="16"/>
  <c r="C16" i="13"/>
  <c r="D14" i="16"/>
  <c r="D14" i="13"/>
  <c r="C12" i="16"/>
  <c r="C12" i="13"/>
  <c r="C8" i="16"/>
  <c r="C8" i="13"/>
  <c r="D7" i="16"/>
  <c r="D7" i="13"/>
  <c r="C27" i="16"/>
  <c r="C27" i="13"/>
  <c r="C29" i="16"/>
  <c r="D34" i="16"/>
  <c r="D30" i="16"/>
  <c r="D29" i="16"/>
  <c r="D28" i="16"/>
  <c r="J38" i="15"/>
  <c r="U15" i="15" s="1"/>
  <c r="J18" i="15"/>
  <c r="T15" i="15" s="1"/>
  <c r="T17" i="15"/>
  <c r="J19" i="15"/>
  <c r="X15" i="15" s="1"/>
  <c r="J39" i="15"/>
  <c r="Y15" i="15" s="1"/>
  <c r="C5" i="16"/>
  <c r="J5" i="16" s="1"/>
  <c r="C5" i="13"/>
  <c r="J33" i="16" l="1"/>
  <c r="J30" i="16"/>
  <c r="J29" i="16"/>
  <c r="J31" i="16"/>
  <c r="J32" i="16"/>
  <c r="J28" i="16"/>
  <c r="J34" i="16"/>
  <c r="J27" i="16"/>
  <c r="J6" i="13"/>
  <c r="J7" i="13"/>
  <c r="J16" i="16"/>
  <c r="J30" i="13"/>
  <c r="J6" i="16"/>
  <c r="J7" i="16"/>
  <c r="J12" i="13"/>
  <c r="J27" i="13"/>
  <c r="J32" i="13"/>
  <c r="J14" i="16"/>
  <c r="J9" i="13"/>
  <c r="J13" i="13"/>
  <c r="J5" i="13"/>
  <c r="J15" i="13"/>
  <c r="J8" i="16"/>
  <c r="J31" i="13"/>
  <c r="J33" i="13"/>
  <c r="J10" i="13"/>
  <c r="J34" i="13"/>
  <c r="J9" i="16"/>
  <c r="J11" i="13"/>
  <c r="J13" i="16"/>
  <c r="J28" i="13"/>
  <c r="J16" i="13"/>
  <c r="J8" i="13"/>
  <c r="J15" i="16"/>
  <c r="J29" i="13"/>
  <c r="J12" i="16"/>
  <c r="J10" i="16"/>
  <c r="J14" i="13"/>
  <c r="J11" i="16"/>
  <c r="J38" i="13" l="1"/>
  <c r="U15" i="13" s="1"/>
  <c r="J15" i="7"/>
  <c r="J16" i="7"/>
  <c r="J38" i="16"/>
  <c r="U15" i="16" s="1"/>
  <c r="T17" i="13"/>
  <c r="J18" i="16"/>
  <c r="T15" i="16" s="1"/>
  <c r="J39" i="13"/>
  <c r="Y15" i="13" s="1"/>
  <c r="J19" i="16"/>
  <c r="X15" i="16" s="1"/>
  <c r="T17" i="16"/>
  <c r="J39" i="16"/>
  <c r="Y15" i="16" s="1"/>
  <c r="J19" i="13"/>
  <c r="X15" i="13" s="1"/>
  <c r="J18" i="13"/>
  <c r="T15" i="13" s="1"/>
  <c r="J16" i="2"/>
  <c r="J15" i="2"/>
  <c r="J14" i="2" l="1"/>
  <c r="J34" i="2"/>
  <c r="J34" i="7"/>
  <c r="J14" i="7"/>
  <c r="J31" i="7" l="1"/>
  <c r="J29" i="7"/>
  <c r="J30" i="7"/>
  <c r="J28" i="7"/>
  <c r="J33" i="7"/>
  <c r="J32" i="7"/>
  <c r="J28" i="2"/>
  <c r="J32" i="2"/>
  <c r="J29" i="2"/>
  <c r="J30" i="2"/>
  <c r="J33" i="2"/>
  <c r="J31" i="2"/>
  <c r="C5" i="7"/>
  <c r="C5" i="2"/>
  <c r="J27" i="7"/>
  <c r="J27" i="2"/>
  <c r="T17" i="12" l="1"/>
  <c r="T17" i="11"/>
  <c r="J18" i="11"/>
  <c r="T15" i="11" s="1"/>
  <c r="T17" i="4"/>
  <c r="J5" i="7"/>
  <c r="J11" i="7"/>
  <c r="J10" i="7"/>
  <c r="J12" i="7"/>
  <c r="J9" i="7"/>
  <c r="J7" i="7"/>
  <c r="J6" i="7"/>
  <c r="T17" i="5"/>
  <c r="J13" i="7"/>
  <c r="J8" i="7"/>
  <c r="J13" i="2"/>
  <c r="J11" i="2"/>
  <c r="J9" i="2"/>
  <c r="J8" i="2"/>
  <c r="J10" i="2"/>
  <c r="J12" i="2"/>
  <c r="J7" i="2"/>
  <c r="J6" i="2"/>
  <c r="J39" i="7"/>
  <c r="Y15" i="7" s="1"/>
  <c r="J39" i="2"/>
  <c r="Y15" i="2" s="1"/>
  <c r="J39" i="12"/>
  <c r="Y15" i="12" s="1"/>
  <c r="J39" i="11"/>
  <c r="Y15" i="11" s="1"/>
  <c r="J40" i="5"/>
  <c r="Y15" i="5" s="1"/>
  <c r="J39" i="4"/>
  <c r="Y15" i="4" s="1"/>
  <c r="J19" i="11"/>
  <c r="X15" i="11" s="1"/>
  <c r="J19" i="4"/>
  <c r="X15" i="4" s="1"/>
  <c r="J19" i="5"/>
  <c r="X15" i="5" s="1"/>
  <c r="J19" i="12"/>
  <c r="X15" i="12" s="1"/>
  <c r="J18" i="12"/>
  <c r="T15" i="12" s="1"/>
  <c r="J38" i="12"/>
  <c r="U15" i="12" s="1"/>
  <c r="J38" i="11"/>
  <c r="U15" i="11" s="1"/>
  <c r="J38" i="7"/>
  <c r="U15" i="7" s="1"/>
  <c r="J18" i="5"/>
  <c r="T15" i="5" s="1"/>
  <c r="J39" i="5"/>
  <c r="U15" i="5" s="1"/>
  <c r="J18" i="4"/>
  <c r="T15" i="4" s="1"/>
  <c r="J38" i="4"/>
  <c r="U15" i="4" s="1"/>
  <c r="J38" i="2"/>
  <c r="U15" i="2" s="1"/>
  <c r="T17" i="7" l="1"/>
  <c r="J18" i="7"/>
  <c r="T15" i="7" s="1"/>
  <c r="J19" i="7"/>
  <c r="X15" i="7" s="1"/>
  <c r="J19" i="2"/>
  <c r="X15" i="2" s="1"/>
  <c r="T17" i="2"/>
  <c r="T15" i="2"/>
</calcChain>
</file>

<file path=xl/sharedStrings.xml><?xml version="1.0" encoding="utf-8"?>
<sst xmlns="http://schemas.openxmlformats.org/spreadsheetml/2006/main" count="512" uniqueCount="88">
  <si>
    <t>SM-48</t>
    <phoneticPr fontId="1"/>
  </si>
  <si>
    <t>SM-50</t>
    <phoneticPr fontId="1"/>
  </si>
  <si>
    <t>SM-53</t>
    <phoneticPr fontId="1"/>
  </si>
  <si>
    <t>SM-55</t>
    <phoneticPr fontId="1"/>
  </si>
  <si>
    <t>SM-56</t>
    <phoneticPr fontId="1"/>
  </si>
  <si>
    <t>SM-66</t>
    <phoneticPr fontId="1"/>
  </si>
  <si>
    <t>SM-67</t>
    <phoneticPr fontId="1"/>
  </si>
  <si>
    <t>SM-114</t>
    <phoneticPr fontId="1"/>
  </si>
  <si>
    <t>EE-25</t>
    <phoneticPr fontId="1"/>
  </si>
  <si>
    <t>SM-73</t>
    <phoneticPr fontId="1"/>
  </si>
  <si>
    <t>SM-74</t>
    <phoneticPr fontId="1"/>
  </si>
  <si>
    <t>SM-75</t>
    <phoneticPr fontId="1"/>
  </si>
  <si>
    <t>SM-77</t>
    <phoneticPr fontId="1"/>
  </si>
  <si>
    <t>SM-78</t>
    <phoneticPr fontId="1"/>
  </si>
  <si>
    <t>SM-79</t>
    <phoneticPr fontId="1"/>
  </si>
  <si>
    <t>SM-80</t>
    <phoneticPr fontId="1"/>
  </si>
  <si>
    <t>SEM</t>
    <phoneticPr fontId="1"/>
  </si>
  <si>
    <t>premature(%)</t>
    <phoneticPr fontId="1"/>
  </si>
  <si>
    <t>7w</t>
  </si>
  <si>
    <t>SEM</t>
    <phoneticPr fontId="1"/>
  </si>
  <si>
    <t>ttest</t>
    <phoneticPr fontId="1"/>
  </si>
  <si>
    <t>premature(%)</t>
    <phoneticPr fontId="1"/>
  </si>
  <si>
    <t>trial</t>
    <phoneticPr fontId="1"/>
  </si>
  <si>
    <t>correct</t>
    <phoneticPr fontId="1"/>
  </si>
  <si>
    <t>timeout</t>
    <phoneticPr fontId="1"/>
  </si>
  <si>
    <t>correct latency</t>
    <phoneticPr fontId="1"/>
  </si>
  <si>
    <t>reward latency</t>
    <phoneticPr fontId="1"/>
  </si>
  <si>
    <t>SM-94</t>
    <phoneticPr fontId="1"/>
  </si>
  <si>
    <t>SM-74</t>
    <phoneticPr fontId="1"/>
  </si>
  <si>
    <t>SM-94</t>
    <phoneticPr fontId="1"/>
  </si>
  <si>
    <t>SM-76</t>
    <phoneticPr fontId="1"/>
  </si>
  <si>
    <t>SM-76</t>
    <phoneticPr fontId="1"/>
  </si>
  <si>
    <t>SM-94</t>
    <phoneticPr fontId="1"/>
  </si>
  <si>
    <t>SM-76</t>
    <phoneticPr fontId="1"/>
  </si>
  <si>
    <t>SM-76</t>
    <phoneticPr fontId="1"/>
  </si>
  <si>
    <t>SM-94</t>
    <phoneticPr fontId="1"/>
  </si>
  <si>
    <t>EE29</t>
  </si>
  <si>
    <t>EE30</t>
  </si>
  <si>
    <t>EE29</t>
    <phoneticPr fontId="1"/>
  </si>
  <si>
    <t>EE30</t>
    <phoneticPr fontId="1"/>
  </si>
  <si>
    <t>EE29</t>
    <phoneticPr fontId="1"/>
  </si>
  <si>
    <t>EE30</t>
    <phoneticPr fontId="1"/>
  </si>
  <si>
    <t>omission</t>
    <phoneticPr fontId="1"/>
  </si>
  <si>
    <t>adolescents</t>
    <phoneticPr fontId="1"/>
  </si>
  <si>
    <t>adolescents</t>
    <phoneticPr fontId="1"/>
  </si>
  <si>
    <t>SM-53</t>
    <phoneticPr fontId="1"/>
  </si>
  <si>
    <t>adults</t>
    <phoneticPr fontId="1"/>
  </si>
  <si>
    <t>trial</t>
    <phoneticPr fontId="1"/>
  </si>
  <si>
    <t>adults</t>
    <phoneticPr fontId="1"/>
  </si>
  <si>
    <t>accuracy</t>
    <phoneticPr fontId="1"/>
  </si>
  <si>
    <t>adolescnets</t>
    <phoneticPr fontId="1"/>
  </si>
  <si>
    <t>perseverative response (count)</t>
    <phoneticPr fontId="1"/>
  </si>
  <si>
    <t>perseverative response %</t>
    <phoneticPr fontId="1"/>
  </si>
  <si>
    <t>time out%</t>
    <phoneticPr fontId="1"/>
  </si>
  <si>
    <t>adolescents</t>
    <phoneticPr fontId="1"/>
  </si>
  <si>
    <t>correct latency</t>
    <phoneticPr fontId="1"/>
  </si>
  <si>
    <t>adults</t>
    <phoneticPr fontId="1"/>
  </si>
  <si>
    <t>reward latency</t>
    <phoneticPr fontId="1"/>
  </si>
  <si>
    <t>omission %</t>
    <phoneticPr fontId="1"/>
  </si>
  <si>
    <t>day 1</t>
  </si>
  <si>
    <t>day 1</t>
    <phoneticPr fontId="1"/>
  </si>
  <si>
    <t>day 2</t>
  </si>
  <si>
    <t>day 2</t>
    <phoneticPr fontId="1"/>
  </si>
  <si>
    <t>SM-76</t>
    <phoneticPr fontId="1"/>
  </si>
  <si>
    <t>adults</t>
    <phoneticPr fontId="1"/>
  </si>
  <si>
    <t>13-14 w</t>
  </si>
  <si>
    <t>13-14 w</t>
    <phoneticPr fontId="1"/>
  </si>
  <si>
    <t>7 w</t>
    <phoneticPr fontId="1"/>
  </si>
  <si>
    <t>adolescents (7 w)</t>
  </si>
  <si>
    <t>adolescents (7 w)</t>
    <phoneticPr fontId="1"/>
  </si>
  <si>
    <t>adults (13-14 w)</t>
  </si>
  <si>
    <t>adults (13-14 w)</t>
    <phoneticPr fontId="1"/>
  </si>
  <si>
    <t>adolescents (7 w)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</si>
  <si>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</si>
  <si>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</si>
  <si>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</si>
  <si>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</si>
  <si>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</si>
  <si>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</si>
  <si>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</si>
  <si>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</si>
  <si>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</si>
  <si>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</si>
  <si>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correct (count)</t>
    <phoneticPr fontId="1"/>
  </si>
  <si>
    <t>incorrect (count)</t>
    <phoneticPr fontId="1"/>
  </si>
  <si>
    <t>the number of responses during time-out periods (count)</t>
    <phoneticPr fontId="1"/>
  </si>
  <si>
    <t>omission (count)</t>
    <phoneticPr fontId="1"/>
  </si>
  <si>
    <t>premature (count)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</si>
</sst>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6" fontId="0" fillId="2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" fontId="0" fillId="0" borderId="0" xfId="0" applyNumberFormat="1" applyFill="1">
      <alignment vertical="center"/>
    </xf>
    <xf numFmtId="2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"/>
  <sheetViews>
    <sheetView topLeftCell="A19" zoomScale="50" zoomScaleNormal="50" workbookViewId="0">
      <selection activeCell="A39" sqref="A39"/>
    </sheetView>
  </sheetViews>
  <sheetFormatPr defaultRowHeight="17.649999999999999" x14ac:dyDescent="0.7"/>
  <sheetData>
    <row r="1" spans="1:25" x14ac:dyDescent="0.7">
      <c r="A1" t="s">
        <v>17</v>
      </c>
    </row>
    <row r="3" spans="1:25" x14ac:dyDescent="0.7">
      <c r="A3" t="s">
        <v>44</v>
      </c>
      <c r="E3" s="8"/>
      <c r="F3" s="8"/>
      <c r="G3" s="8"/>
      <c r="H3" s="8"/>
      <c r="J3" t="s">
        <v>73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67</v>
      </c>
    </row>
    <row r="5" spans="1:25" x14ac:dyDescent="0.7">
      <c r="A5" s="6" t="s">
        <v>0</v>
      </c>
      <c r="B5" s="1"/>
      <c r="C5" s="1">
        <f>(premature!C5/(premature!C5+correct!C5+incorrect!C5))*100</f>
        <v>22</v>
      </c>
      <c r="D5" s="1">
        <f>(premature!D5/(premature!D5+correct!D5+incorrect!D5))*100</f>
        <v>28.000000000000004</v>
      </c>
      <c r="E5" s="9"/>
      <c r="F5" s="9"/>
      <c r="G5" s="9"/>
      <c r="H5" s="9"/>
      <c r="I5" s="1"/>
      <c r="J5" s="1">
        <f>AVERAGE(B5:H5)</f>
        <v>25</v>
      </c>
    </row>
    <row r="6" spans="1:25" x14ac:dyDescent="0.7">
      <c r="A6" s="6" t="s">
        <v>1</v>
      </c>
      <c r="B6" s="1"/>
      <c r="C6" s="1">
        <f>(premature!C6/(premature!C6+correct!C6+incorrect!C6))*100</f>
        <v>22.807017543859647</v>
      </c>
      <c r="D6" s="1">
        <f>(premature!D6/(premature!D6+correct!D6+incorrect!D6))*100</f>
        <v>20.754716981132077</v>
      </c>
      <c r="E6" s="9"/>
      <c r="F6" s="9"/>
      <c r="G6" s="9"/>
      <c r="H6" s="9"/>
      <c r="I6" s="1"/>
      <c r="J6" s="1">
        <f t="shared" ref="J6:J16" si="0">AVERAGE(B6:H6)</f>
        <v>21.78086726249586</v>
      </c>
    </row>
    <row r="7" spans="1:25" x14ac:dyDescent="0.7">
      <c r="A7" s="6" t="s">
        <v>45</v>
      </c>
      <c r="B7" s="1"/>
      <c r="C7" s="1">
        <f>(premature!C7/(premature!C7+correct!C7+incorrect!C7))*100</f>
        <v>10</v>
      </c>
      <c r="D7" s="1">
        <f>(premature!D7/(premature!D7+correct!D7+incorrect!D7))*100</f>
        <v>5.8823529411764701</v>
      </c>
      <c r="E7" s="9"/>
      <c r="F7" s="9"/>
      <c r="G7" s="9"/>
      <c r="H7" s="9"/>
      <c r="I7" s="1"/>
      <c r="J7" s="1">
        <f t="shared" si="0"/>
        <v>7.9411764705882355</v>
      </c>
    </row>
    <row r="8" spans="1:25" x14ac:dyDescent="0.7">
      <c r="A8" s="6" t="s">
        <v>3</v>
      </c>
      <c r="B8" s="1"/>
      <c r="C8" s="1">
        <f>(premature!C8/(premature!C8+correct!C8+incorrect!C8))*100</f>
        <v>25.806451612903224</v>
      </c>
      <c r="D8" s="1">
        <f>(premature!D8/(premature!D8+correct!D8+incorrect!D8))*100</f>
        <v>16.326530612244898</v>
      </c>
      <c r="E8" s="9"/>
      <c r="F8" s="9"/>
      <c r="G8" s="9"/>
      <c r="H8" s="9"/>
      <c r="I8" s="1"/>
      <c r="J8" s="1">
        <f t="shared" si="0"/>
        <v>21.066491112574063</v>
      </c>
    </row>
    <row r="9" spans="1:25" x14ac:dyDescent="0.7">
      <c r="A9" s="6" t="s">
        <v>4</v>
      </c>
      <c r="B9" s="1"/>
      <c r="C9" s="1">
        <f>(premature!C9/(premature!C9+correct!C9+incorrect!C9))*100</f>
        <v>30</v>
      </c>
      <c r="D9" s="1">
        <f>(premature!D9/(premature!D9+correct!D9+incorrect!D9))*100</f>
        <v>22.916666666666664</v>
      </c>
      <c r="E9" s="9"/>
      <c r="F9" s="9"/>
      <c r="G9" s="9"/>
      <c r="H9" s="9"/>
      <c r="I9" s="1"/>
      <c r="J9" s="1">
        <f t="shared" si="0"/>
        <v>26.458333333333332</v>
      </c>
    </row>
    <row r="10" spans="1:25" x14ac:dyDescent="0.7">
      <c r="A10" s="6" t="s">
        <v>5</v>
      </c>
      <c r="B10" s="1"/>
      <c r="C10" s="1">
        <f>(premature!C10/(premature!C10+correct!C10+incorrect!C10))*100</f>
        <v>15.789473684210526</v>
      </c>
      <c r="D10" s="1">
        <f>(premature!D10/(premature!D10+correct!D10+incorrect!D10))*100</f>
        <v>13.157894736842104</v>
      </c>
      <c r="E10" s="9"/>
      <c r="F10" s="9"/>
      <c r="G10" s="9"/>
      <c r="H10" s="9"/>
      <c r="I10" s="1"/>
      <c r="J10" s="1">
        <f t="shared" si="0"/>
        <v>14.473684210526315</v>
      </c>
    </row>
    <row r="11" spans="1:25" x14ac:dyDescent="0.7">
      <c r="A11" s="6" t="s">
        <v>6</v>
      </c>
      <c r="B11" s="1"/>
      <c r="C11" s="1">
        <f>(premature!C11/(premature!C11+correct!C11+incorrect!C11))*100</f>
        <v>18.518518518518519</v>
      </c>
      <c r="D11" s="1">
        <f>(premature!D11/(premature!D11+correct!D11+incorrect!D11))*100</f>
        <v>11.538461538461538</v>
      </c>
      <c r="E11" s="9"/>
      <c r="F11" s="9"/>
      <c r="G11" s="9"/>
      <c r="H11" s="9"/>
      <c r="I11" s="1"/>
      <c r="J11" s="1">
        <f t="shared" si="0"/>
        <v>15.02849002849003</v>
      </c>
    </row>
    <row r="12" spans="1:25" x14ac:dyDescent="0.7">
      <c r="A12" s="6" t="s">
        <v>7</v>
      </c>
      <c r="B12" s="1"/>
      <c r="C12" s="1">
        <f>(premature!C12/(premature!C12+correct!C12+incorrect!C12))*100</f>
        <v>23.076923076923077</v>
      </c>
      <c r="D12" s="1">
        <f>(premature!D12/(premature!D12+correct!D12+incorrect!D12))*100</f>
        <v>15.625</v>
      </c>
      <c r="E12" s="9"/>
      <c r="F12" s="9"/>
      <c r="G12" s="9"/>
      <c r="H12" s="9"/>
      <c r="I12" s="1"/>
      <c r="J12" s="1">
        <f t="shared" si="0"/>
        <v>19.35096153846154</v>
      </c>
    </row>
    <row r="13" spans="1:25" x14ac:dyDescent="0.7">
      <c r="A13" s="6" t="s">
        <v>8</v>
      </c>
      <c r="B13" s="1"/>
      <c r="C13" s="1">
        <f>(premature!C13/(premature!C13+correct!C13+incorrect!C13))*100</f>
        <v>21.621621621621621</v>
      </c>
      <c r="D13" s="1">
        <f>(premature!D13/(premature!D13+correct!D13+incorrect!D13))*100</f>
        <v>21.739130434782609</v>
      </c>
      <c r="E13" s="9"/>
      <c r="F13" s="9"/>
      <c r="G13" s="9"/>
      <c r="H13" s="9"/>
      <c r="I13" s="1"/>
      <c r="J13" s="1">
        <f t="shared" si="0"/>
        <v>21.680376028202115</v>
      </c>
    </row>
    <row r="14" spans="1:25" x14ac:dyDescent="0.7">
      <c r="A14" s="6" t="s">
        <v>32</v>
      </c>
      <c r="B14" s="1"/>
      <c r="C14" s="1">
        <f>(premature!C14/(premature!C14+correct!C14+incorrect!C14))*100</f>
        <v>7.1428571428571423</v>
      </c>
      <c r="D14" s="1">
        <f>(premature!D14/(premature!D14+correct!D14+incorrect!D14))*100</f>
        <v>5.4054054054054053</v>
      </c>
      <c r="E14" s="9"/>
      <c r="F14" s="9"/>
      <c r="G14" s="9"/>
      <c r="H14" s="9"/>
      <c r="I14" s="1"/>
      <c r="J14" s="1">
        <f t="shared" si="0"/>
        <v>6.2741312741312738</v>
      </c>
      <c r="T14" t="s">
        <v>69</v>
      </c>
      <c r="U14" t="s">
        <v>71</v>
      </c>
      <c r="X14" t="s">
        <v>69</v>
      </c>
      <c r="Y14" t="s">
        <v>71</v>
      </c>
    </row>
    <row r="15" spans="1:25" x14ac:dyDescent="0.7">
      <c r="A15" s="6" t="s">
        <v>38</v>
      </c>
      <c r="B15" s="1"/>
      <c r="C15" s="1">
        <f>(premature!C15/(premature!C15+correct!C15+incorrect!C15))*100</f>
        <v>5.7142857142857144</v>
      </c>
      <c r="D15" s="1">
        <f>(premature!D15/(premature!D15+correct!D15+incorrect!D15))*100</f>
        <v>22.857142857142858</v>
      </c>
      <c r="E15" s="9"/>
      <c r="F15" s="9"/>
      <c r="G15" s="9"/>
      <c r="H15" s="9"/>
      <c r="I15" s="1"/>
      <c r="J15" s="1">
        <f t="shared" si="0"/>
        <v>14.285714285714286</v>
      </c>
      <c r="S15" t="s">
        <v>21</v>
      </c>
      <c r="T15" s="1">
        <f>J18</f>
        <v>20.235562227126525</v>
      </c>
      <c r="U15" s="1">
        <f>J38</f>
        <v>7.0943272552430647</v>
      </c>
      <c r="W15" t="s">
        <v>19</v>
      </c>
      <c r="X15" s="1">
        <f>J19</f>
        <v>3.2154654313272752</v>
      </c>
      <c r="Y15" s="1">
        <f>J39</f>
        <v>1.4209093502142145</v>
      </c>
    </row>
    <row r="16" spans="1:25" x14ac:dyDescent="0.7">
      <c r="A16" s="6" t="s">
        <v>39</v>
      </c>
      <c r="B16" s="1"/>
      <c r="C16" s="1">
        <f>(premature!C16/(premature!C16+correct!C16+incorrect!C16))*100</f>
        <v>52.631578947368418</v>
      </c>
      <c r="D16" s="1">
        <f>(premature!D16/(premature!D16+correct!D16+incorrect!D16))*100</f>
        <v>46.341463414634148</v>
      </c>
      <c r="E16" s="9"/>
      <c r="F16" s="9"/>
      <c r="G16" s="9"/>
      <c r="H16" s="9"/>
      <c r="I16" s="1"/>
      <c r="J16" s="1">
        <f t="shared" si="0"/>
        <v>49.48652118100128</v>
      </c>
    </row>
    <row r="17" spans="1:20" x14ac:dyDescent="0.7">
      <c r="B17" s="1"/>
      <c r="C17" s="1"/>
      <c r="D17" s="1"/>
      <c r="E17" s="9"/>
      <c r="F17" s="9"/>
      <c r="G17" s="9"/>
      <c r="H17" s="9"/>
      <c r="I17" s="1"/>
      <c r="J17" s="1"/>
      <c r="S17" t="s">
        <v>20</v>
      </c>
      <c r="T17" s="3">
        <f>TTEST(J5:J16,J27:J36,2,2)</f>
        <v>5.2144998303702769E-3</v>
      </c>
    </row>
    <row r="18" spans="1:20" x14ac:dyDescent="0.7">
      <c r="A18" t="s">
        <v>74</v>
      </c>
      <c r="B18" s="1"/>
      <c r="C18" s="1"/>
      <c r="D18" s="1"/>
      <c r="E18" s="9"/>
      <c r="F18" s="9"/>
      <c r="G18" s="9"/>
      <c r="H18" s="9"/>
      <c r="I18" s="1"/>
      <c r="J18" s="1">
        <f>AVERAGE(J5:J16)</f>
        <v>20.235562227126525</v>
      </c>
    </row>
    <row r="19" spans="1:20" x14ac:dyDescent="0.7">
      <c r="A19" t="s">
        <v>16</v>
      </c>
      <c r="B19" s="1"/>
      <c r="C19" s="1"/>
      <c r="D19" s="1"/>
      <c r="E19" s="9"/>
      <c r="F19" s="9"/>
      <c r="G19" s="9"/>
      <c r="H19" s="9"/>
      <c r="I19" s="1"/>
      <c r="J19" s="1">
        <f>STDEV(J5:J16)/SQRT(COUNT(J5:J16))</f>
        <v>3.2154654313272752</v>
      </c>
    </row>
    <row r="20" spans="1:20" x14ac:dyDescent="0.7">
      <c r="C20" s="1"/>
      <c r="D20" s="1"/>
      <c r="E20" s="9"/>
      <c r="F20" s="9"/>
      <c r="G20" s="9"/>
      <c r="H20" s="9"/>
    </row>
    <row r="21" spans="1:20" x14ac:dyDescent="0.7">
      <c r="C21" s="1"/>
      <c r="D21" s="1"/>
      <c r="E21" s="9"/>
      <c r="F21" s="9"/>
      <c r="G21" s="9"/>
      <c r="H21" s="9"/>
    </row>
    <row r="22" spans="1:20" x14ac:dyDescent="0.7">
      <c r="C22" s="1"/>
      <c r="D22" s="1"/>
      <c r="E22" s="9"/>
      <c r="F22" s="9"/>
      <c r="G22" s="9"/>
      <c r="H22" s="9"/>
    </row>
    <row r="23" spans="1:20" x14ac:dyDescent="0.7">
      <c r="C23" s="1"/>
      <c r="D23" s="1"/>
      <c r="E23" s="9"/>
      <c r="F23" s="9"/>
      <c r="G23" s="9"/>
      <c r="H23" s="9"/>
    </row>
    <row r="24" spans="1:20" x14ac:dyDescent="0.7">
      <c r="C24" s="1"/>
      <c r="D24" s="1"/>
      <c r="E24" s="9"/>
      <c r="F24" s="9"/>
      <c r="G24" s="9"/>
      <c r="H24" s="9"/>
    </row>
    <row r="25" spans="1:20" x14ac:dyDescent="0.7">
      <c r="A25" t="s">
        <v>46</v>
      </c>
      <c r="C25" s="1"/>
      <c r="D25" s="1"/>
      <c r="E25" s="9"/>
      <c r="F25" s="9"/>
      <c r="G25" s="9"/>
      <c r="H25" s="9"/>
      <c r="J25" t="s">
        <v>73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J26" t="s">
        <v>66</v>
      </c>
    </row>
    <row r="27" spans="1:20" x14ac:dyDescent="0.7">
      <c r="A27" s="6" t="s">
        <v>9</v>
      </c>
      <c r="B27" s="1"/>
      <c r="C27" s="1">
        <f>(premature!C27/(premature!C27+correct!C27+incorrect!C27))*100</f>
        <v>4.2857142857142856</v>
      </c>
      <c r="D27" s="1">
        <f>(premature!D27/(premature!D27+correct!D27+incorrect!D27))*100</f>
        <v>7.9365079365079358</v>
      </c>
      <c r="E27" s="9"/>
      <c r="F27" s="9"/>
      <c r="G27" s="9"/>
      <c r="H27" s="9"/>
      <c r="I27" s="1"/>
      <c r="J27" s="1">
        <f t="shared" ref="J27:J34" si="1">AVERAGE(B27:H27)</f>
        <v>6.1111111111111107</v>
      </c>
    </row>
    <row r="28" spans="1:20" x14ac:dyDescent="0.7">
      <c r="A28" s="6" t="s">
        <v>10</v>
      </c>
      <c r="B28" s="1"/>
      <c r="C28" s="1">
        <f>(premature!C28/(premature!C28+correct!C28+incorrect!C28))*100</f>
        <v>6.25</v>
      </c>
      <c r="D28" s="1">
        <f>(premature!D28/(premature!D28+correct!D28+incorrect!D28))*100</f>
        <v>0</v>
      </c>
      <c r="E28" s="9"/>
      <c r="F28" s="9"/>
      <c r="G28" s="9"/>
      <c r="H28" s="9"/>
      <c r="I28" s="1"/>
      <c r="J28" s="1">
        <f t="shared" si="1"/>
        <v>3.125</v>
      </c>
    </row>
    <row r="29" spans="1:20" x14ac:dyDescent="0.7">
      <c r="A29" s="6" t="s">
        <v>11</v>
      </c>
      <c r="B29" s="1"/>
      <c r="C29" s="1">
        <f>(premature!C29/(premature!C29+correct!C29+incorrect!C29))*100</f>
        <v>10.416666666666668</v>
      </c>
      <c r="D29" s="1">
        <f>(premature!D29/(premature!D29+correct!D29+incorrect!D29))*100</f>
        <v>19.35483870967742</v>
      </c>
      <c r="E29" s="9"/>
      <c r="F29" s="9"/>
      <c r="G29" s="9"/>
      <c r="H29" s="9"/>
      <c r="I29" s="1"/>
      <c r="J29" s="1">
        <f t="shared" si="1"/>
        <v>14.885752688172044</v>
      </c>
    </row>
    <row r="30" spans="1:20" x14ac:dyDescent="0.7">
      <c r="A30" s="6" t="s">
        <v>12</v>
      </c>
      <c r="B30" s="1"/>
      <c r="C30" s="1">
        <f>(premature!C30/(premature!C30+correct!C30+incorrect!C30))*100</f>
        <v>5.2631578947368416</v>
      </c>
      <c r="D30" s="1">
        <f>(premature!D30/(premature!D30+correct!D30+incorrect!D30))*100</f>
        <v>9.0909090909090917</v>
      </c>
      <c r="E30" s="9"/>
      <c r="F30" s="9"/>
      <c r="G30" s="9"/>
      <c r="H30" s="9"/>
      <c r="I30" s="1"/>
      <c r="J30" s="1">
        <f t="shared" si="1"/>
        <v>7.1770334928229662</v>
      </c>
    </row>
    <row r="31" spans="1:20" x14ac:dyDescent="0.7">
      <c r="A31" s="6" t="s">
        <v>13</v>
      </c>
      <c r="B31" s="1"/>
      <c r="C31" s="1">
        <f>(premature!C31/(premature!C31+correct!C31+incorrect!C31))*100</f>
        <v>7.1428571428571423</v>
      </c>
      <c r="D31" s="1">
        <f>(premature!D31/(premature!D31+correct!D31+incorrect!D31))*100</f>
        <v>5</v>
      </c>
      <c r="E31" s="9"/>
      <c r="F31" s="9"/>
      <c r="G31" s="9"/>
      <c r="H31" s="9"/>
      <c r="I31" s="1"/>
      <c r="J31" s="1">
        <f t="shared" si="1"/>
        <v>6.0714285714285712</v>
      </c>
    </row>
    <row r="32" spans="1:20" x14ac:dyDescent="0.7">
      <c r="A32" s="6" t="s">
        <v>14</v>
      </c>
      <c r="B32" s="1"/>
      <c r="C32" s="1">
        <f>(premature!C32/(premature!C32+correct!C32+incorrect!C32))*100</f>
        <v>8.8235294117647065</v>
      </c>
      <c r="D32" s="1">
        <f>(premature!D32/(premature!D32+correct!D32+incorrect!D32))*100</f>
        <v>7.6923076923076925</v>
      </c>
      <c r="E32" s="9"/>
      <c r="F32" s="9"/>
      <c r="G32" s="9"/>
      <c r="H32" s="9"/>
      <c r="I32" s="1"/>
      <c r="J32" s="1">
        <f t="shared" si="1"/>
        <v>8.2579185520362</v>
      </c>
    </row>
    <row r="33" spans="1:10" x14ac:dyDescent="0.7">
      <c r="A33" s="6" t="s">
        <v>15</v>
      </c>
      <c r="B33" s="1"/>
      <c r="C33" s="1">
        <f>(premature!C33/(premature!C33+correct!C33+incorrect!C33))*100</f>
        <v>7.1428571428571423</v>
      </c>
      <c r="D33" s="1">
        <f>(premature!D33/(premature!D33+correct!D33+incorrect!D33))*100</f>
        <v>11.538461538461538</v>
      </c>
      <c r="E33" s="9"/>
      <c r="F33" s="9"/>
      <c r="G33" s="9"/>
      <c r="H33" s="9"/>
      <c r="I33" s="1"/>
      <c r="J33" s="1">
        <f t="shared" si="1"/>
        <v>9.3406593406593394</v>
      </c>
    </row>
    <row r="34" spans="1:10" x14ac:dyDescent="0.7">
      <c r="A34" s="6" t="s">
        <v>33</v>
      </c>
      <c r="B34" s="1"/>
      <c r="C34" s="1">
        <f>(premature!C34/(premature!C34+correct!C34+incorrect!C34))*100</f>
        <v>0</v>
      </c>
      <c r="D34" s="1">
        <f>(premature!D34/(premature!D34+correct!D34+incorrect!D34))*100</f>
        <v>3.5714285714285712</v>
      </c>
      <c r="E34" s="9"/>
      <c r="F34" s="9"/>
      <c r="G34" s="9"/>
      <c r="H34" s="9"/>
      <c r="I34" s="1"/>
      <c r="J34" s="1">
        <f t="shared" si="1"/>
        <v>1.7857142857142856</v>
      </c>
    </row>
    <row r="35" spans="1:10" x14ac:dyDescent="0.7">
      <c r="B35" s="1"/>
      <c r="C35" s="1"/>
      <c r="D35" s="1"/>
      <c r="E35" s="9"/>
      <c r="F35" s="9"/>
      <c r="G35" s="9"/>
      <c r="H35" s="9"/>
      <c r="I35" s="1"/>
      <c r="J35" s="1"/>
    </row>
    <row r="36" spans="1:10" x14ac:dyDescent="0.7"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7"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7">
      <c r="A38" t="s">
        <v>75</v>
      </c>
      <c r="B38" s="1"/>
      <c r="C38" s="1"/>
      <c r="D38" s="1"/>
      <c r="E38" s="1"/>
      <c r="F38" s="1"/>
      <c r="G38" s="1"/>
      <c r="H38" s="1"/>
      <c r="I38" s="1"/>
      <c r="J38" s="1">
        <f>AVERAGE(J27:J36)</f>
        <v>7.0943272552430647</v>
      </c>
    </row>
    <row r="39" spans="1:10" x14ac:dyDescent="0.7">
      <c r="A39" t="s">
        <v>16</v>
      </c>
      <c r="B39" s="1"/>
      <c r="C39" s="1"/>
      <c r="D39" s="1"/>
      <c r="E39" s="1"/>
      <c r="F39" s="1"/>
      <c r="G39" s="1"/>
      <c r="H39" s="1"/>
      <c r="I39" s="1"/>
      <c r="J39" s="1">
        <f>STDEV(J27:J36)/SQRT(COUNT(J27:J36))</f>
        <v>1.4209093502142145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9"/>
  <sheetViews>
    <sheetView topLeftCell="A19" zoomScale="50" zoomScaleNormal="50" workbookViewId="0">
      <selection activeCell="A2" sqref="A2"/>
    </sheetView>
  </sheetViews>
  <sheetFormatPr defaultRowHeight="17.649999999999999" x14ac:dyDescent="0.7"/>
  <sheetData>
    <row r="1" spans="1:14" x14ac:dyDescent="0.7">
      <c r="A1" t="s">
        <v>84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7"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7">
      <c r="A3" t="s">
        <v>44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7">
      <c r="C4" s="5" t="s">
        <v>60</v>
      </c>
      <c r="D4" s="5" t="s">
        <v>62</v>
      </c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7">
      <c r="A5" s="6" t="s">
        <v>0</v>
      </c>
      <c r="C5">
        <v>10</v>
      </c>
      <c r="D5">
        <v>5</v>
      </c>
      <c r="E5" s="8"/>
      <c r="F5" s="8"/>
      <c r="G5" s="8"/>
      <c r="H5" s="8"/>
      <c r="I5" s="8"/>
      <c r="J5" s="9"/>
      <c r="K5" s="8"/>
      <c r="L5" s="8"/>
      <c r="M5" s="8"/>
      <c r="N5" s="8"/>
    </row>
    <row r="6" spans="1:14" x14ac:dyDescent="0.7">
      <c r="A6" s="6" t="s">
        <v>1</v>
      </c>
      <c r="C6">
        <v>7</v>
      </c>
      <c r="D6">
        <v>4</v>
      </c>
      <c r="E6" s="8"/>
      <c r="F6" s="8"/>
      <c r="G6" s="8"/>
      <c r="H6" s="8"/>
      <c r="I6" s="8"/>
      <c r="J6" s="9"/>
      <c r="K6" s="8"/>
      <c r="L6" s="8"/>
      <c r="M6" s="8"/>
      <c r="N6" s="8"/>
    </row>
    <row r="7" spans="1:14" x14ac:dyDescent="0.7">
      <c r="A7" s="6" t="s">
        <v>2</v>
      </c>
      <c r="C7">
        <v>2</v>
      </c>
      <c r="D7">
        <v>15</v>
      </c>
      <c r="E7" s="8"/>
      <c r="F7" s="8"/>
      <c r="G7" s="8"/>
      <c r="H7" s="8"/>
      <c r="I7" s="8"/>
      <c r="J7" s="9"/>
      <c r="K7" s="8"/>
      <c r="L7" s="8"/>
      <c r="M7" s="8"/>
      <c r="N7" s="8"/>
    </row>
    <row r="8" spans="1:14" x14ac:dyDescent="0.7">
      <c r="A8" s="6" t="s">
        <v>3</v>
      </c>
      <c r="C8">
        <v>6</v>
      </c>
      <c r="D8">
        <v>14</v>
      </c>
      <c r="E8" s="8"/>
      <c r="F8" s="8"/>
      <c r="G8" s="8"/>
      <c r="H8" s="8"/>
      <c r="I8" s="8"/>
      <c r="J8" s="9"/>
      <c r="K8" s="8"/>
      <c r="L8" s="8"/>
      <c r="M8" s="8"/>
      <c r="N8" s="8"/>
    </row>
    <row r="9" spans="1:14" x14ac:dyDescent="0.7">
      <c r="A9" s="6" t="s">
        <v>4</v>
      </c>
      <c r="C9">
        <v>2</v>
      </c>
      <c r="D9">
        <v>6</v>
      </c>
      <c r="E9" s="8"/>
      <c r="F9" s="8"/>
      <c r="G9" s="8"/>
      <c r="H9" s="8"/>
      <c r="I9" s="8"/>
      <c r="J9" s="9"/>
      <c r="K9" s="8"/>
      <c r="L9" s="8"/>
      <c r="M9" s="8"/>
      <c r="N9" s="8"/>
    </row>
    <row r="10" spans="1:14" x14ac:dyDescent="0.7">
      <c r="A10" s="6" t="s">
        <v>5</v>
      </c>
      <c r="C10">
        <v>3</v>
      </c>
      <c r="D10">
        <v>10</v>
      </c>
      <c r="E10" s="8"/>
      <c r="F10" s="8"/>
      <c r="G10" s="8"/>
      <c r="H10" s="8"/>
      <c r="I10" s="8"/>
      <c r="J10" s="9"/>
      <c r="K10" s="8"/>
      <c r="L10" s="8"/>
      <c r="M10" s="8"/>
      <c r="N10" s="8"/>
    </row>
    <row r="11" spans="1:14" x14ac:dyDescent="0.7">
      <c r="A11" s="6" t="s">
        <v>6</v>
      </c>
      <c r="C11">
        <v>3</v>
      </c>
      <c r="D11">
        <v>0</v>
      </c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1:14" x14ac:dyDescent="0.7">
      <c r="A12" s="6" t="s">
        <v>7</v>
      </c>
      <c r="C12">
        <v>2</v>
      </c>
      <c r="D12">
        <v>4</v>
      </c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4" x14ac:dyDescent="0.7">
      <c r="A13" s="6" t="s">
        <v>8</v>
      </c>
      <c r="C13">
        <v>8</v>
      </c>
      <c r="D13">
        <v>8</v>
      </c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4" x14ac:dyDescent="0.7">
      <c r="A14" s="6" t="s">
        <v>29</v>
      </c>
      <c r="C14">
        <v>4</v>
      </c>
      <c r="D14">
        <v>8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7">
      <c r="A15" s="6" t="s">
        <v>36</v>
      </c>
      <c r="C15">
        <v>8</v>
      </c>
      <c r="D15">
        <v>6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7">
      <c r="A16" s="6" t="s">
        <v>37</v>
      </c>
      <c r="C16">
        <v>6</v>
      </c>
      <c r="D16">
        <v>8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7"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7">
      <c r="E18" s="8"/>
      <c r="F18" s="8"/>
      <c r="G18" s="8"/>
      <c r="H18" s="8"/>
      <c r="I18" s="8"/>
      <c r="J18" s="9"/>
      <c r="K18" s="8"/>
      <c r="L18" s="8"/>
      <c r="M18" s="8"/>
      <c r="N18" s="8"/>
    </row>
    <row r="19" spans="1:14" x14ac:dyDescent="0.7">
      <c r="E19" s="8"/>
      <c r="F19" s="8"/>
      <c r="G19" s="8"/>
      <c r="H19" s="8"/>
      <c r="I19" s="8"/>
      <c r="J19" s="9"/>
      <c r="K19" s="8"/>
      <c r="L19" s="8"/>
      <c r="M19" s="8"/>
      <c r="N19" s="8"/>
    </row>
    <row r="20" spans="1:14" x14ac:dyDescent="0.7"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7"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7"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7"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7"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7">
      <c r="A25" t="s">
        <v>48</v>
      </c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7">
      <c r="C26" s="5" t="s">
        <v>60</v>
      </c>
      <c r="D26" s="5" t="s">
        <v>62</v>
      </c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7">
      <c r="A27" s="6" t="s">
        <v>9</v>
      </c>
      <c r="C27">
        <v>10</v>
      </c>
      <c r="D27">
        <v>5</v>
      </c>
      <c r="E27" s="8"/>
      <c r="F27" s="8"/>
      <c r="G27" s="8"/>
      <c r="H27" s="8"/>
      <c r="I27" s="8"/>
      <c r="J27" s="9"/>
      <c r="K27" s="8"/>
      <c r="L27" s="8"/>
      <c r="M27" s="8"/>
      <c r="N27" s="8"/>
    </row>
    <row r="28" spans="1:14" x14ac:dyDescent="0.7">
      <c r="A28" s="6" t="s">
        <v>10</v>
      </c>
      <c r="C28">
        <v>7</v>
      </c>
      <c r="D28">
        <v>2</v>
      </c>
      <c r="E28" s="8"/>
      <c r="F28" s="8"/>
      <c r="G28" s="8"/>
      <c r="H28" s="8"/>
      <c r="I28" s="8"/>
      <c r="J28" s="9"/>
      <c r="K28" s="8"/>
      <c r="L28" s="8"/>
      <c r="M28" s="8"/>
      <c r="N28" s="8"/>
    </row>
    <row r="29" spans="1:14" x14ac:dyDescent="0.7">
      <c r="A29" s="6" t="s">
        <v>11</v>
      </c>
      <c r="C29">
        <v>6</v>
      </c>
      <c r="D29">
        <v>3</v>
      </c>
      <c r="E29" s="8"/>
      <c r="F29" s="8"/>
      <c r="G29" s="8"/>
      <c r="H29" s="8"/>
      <c r="I29" s="8"/>
      <c r="J29" s="9"/>
      <c r="K29" s="8"/>
      <c r="L29" s="8"/>
      <c r="M29" s="8"/>
      <c r="N29" s="8"/>
    </row>
    <row r="30" spans="1:14" x14ac:dyDescent="0.7">
      <c r="A30" s="6" t="s">
        <v>12</v>
      </c>
      <c r="C30">
        <v>3</v>
      </c>
      <c r="D30">
        <v>5</v>
      </c>
      <c r="E30" s="8"/>
      <c r="F30" s="8"/>
      <c r="G30" s="8"/>
      <c r="H30" s="8"/>
      <c r="I30" s="8"/>
      <c r="J30" s="9"/>
      <c r="K30" s="8"/>
      <c r="L30" s="8"/>
      <c r="M30" s="8"/>
      <c r="N30" s="8"/>
    </row>
    <row r="31" spans="1:14" x14ac:dyDescent="0.7">
      <c r="A31" s="6" t="s">
        <v>13</v>
      </c>
      <c r="C31">
        <v>10</v>
      </c>
      <c r="D31">
        <v>8</v>
      </c>
      <c r="E31" s="8"/>
      <c r="F31" s="8"/>
      <c r="G31" s="8"/>
      <c r="H31" s="8"/>
      <c r="I31" s="8"/>
      <c r="J31" s="9"/>
      <c r="K31" s="8"/>
      <c r="L31" s="8"/>
      <c r="M31" s="8"/>
      <c r="N31" s="8"/>
    </row>
    <row r="32" spans="1:14" x14ac:dyDescent="0.7">
      <c r="A32" s="6" t="s">
        <v>14</v>
      </c>
      <c r="C32">
        <v>9</v>
      </c>
      <c r="D32">
        <v>3</v>
      </c>
      <c r="E32" s="8"/>
      <c r="F32" s="8"/>
      <c r="G32" s="8"/>
      <c r="H32" s="8"/>
      <c r="I32" s="8"/>
      <c r="J32" s="9"/>
      <c r="K32" s="8"/>
      <c r="L32" s="8"/>
      <c r="M32" s="8"/>
      <c r="N32" s="8"/>
    </row>
    <row r="33" spans="1:10" x14ac:dyDescent="0.7">
      <c r="A33" s="6" t="s">
        <v>15</v>
      </c>
      <c r="C33">
        <v>0</v>
      </c>
      <c r="D33">
        <v>2</v>
      </c>
      <c r="J33" s="1"/>
    </row>
    <row r="34" spans="1:10" x14ac:dyDescent="0.7">
      <c r="A34" s="6" t="s">
        <v>31</v>
      </c>
      <c r="C34">
        <v>2</v>
      </c>
      <c r="D34">
        <v>4</v>
      </c>
      <c r="J34" s="1"/>
    </row>
    <row r="35" spans="1:10" x14ac:dyDescent="0.7">
      <c r="J35" s="1"/>
    </row>
    <row r="36" spans="1:10" x14ac:dyDescent="0.7">
      <c r="J36" s="1"/>
    </row>
    <row r="37" spans="1:10" x14ac:dyDescent="0.7">
      <c r="J37" s="1"/>
    </row>
    <row r="38" spans="1:10" x14ac:dyDescent="0.7">
      <c r="J38" s="1"/>
    </row>
    <row r="39" spans="1:10" x14ac:dyDescent="0.7">
      <c r="J39" s="1"/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39"/>
  <sheetViews>
    <sheetView topLeftCell="A4" zoomScale="40" zoomScaleNormal="40" workbookViewId="0"/>
  </sheetViews>
  <sheetFormatPr defaultRowHeight="17.649999999999999" x14ac:dyDescent="0.7"/>
  <sheetData>
    <row r="1" spans="1:25" x14ac:dyDescent="0.7">
      <c r="A1" t="s">
        <v>51</v>
      </c>
    </row>
    <row r="2" spans="1:25" x14ac:dyDescent="0.7">
      <c r="E2" s="8"/>
      <c r="F2" s="8"/>
      <c r="G2" s="8"/>
      <c r="H2" s="8"/>
      <c r="I2" s="8"/>
      <c r="J2" s="8"/>
      <c r="K2" s="8"/>
      <c r="L2" s="8"/>
    </row>
    <row r="3" spans="1:25" x14ac:dyDescent="0.7">
      <c r="A3" t="s">
        <v>43</v>
      </c>
      <c r="E3" s="8"/>
      <c r="F3" s="8"/>
      <c r="G3" s="8"/>
      <c r="H3" s="8"/>
      <c r="I3" s="8"/>
      <c r="J3" s="8"/>
      <c r="K3" s="8"/>
      <c r="L3" s="8"/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I4" s="8"/>
      <c r="J4" s="8"/>
      <c r="K4" s="8"/>
      <c r="L4" s="8"/>
    </row>
    <row r="5" spans="1:25" x14ac:dyDescent="0.7">
      <c r="A5" s="6" t="s">
        <v>0</v>
      </c>
      <c r="C5">
        <v>1</v>
      </c>
      <c r="D5">
        <v>0</v>
      </c>
      <c r="E5" s="8"/>
      <c r="F5" s="8"/>
      <c r="G5" s="8"/>
      <c r="H5" s="8"/>
      <c r="I5" s="8"/>
      <c r="J5" s="9"/>
      <c r="K5" s="8"/>
      <c r="L5" s="8"/>
    </row>
    <row r="6" spans="1:25" x14ac:dyDescent="0.7">
      <c r="A6" s="6" t="s">
        <v>1</v>
      </c>
      <c r="C6">
        <v>3</v>
      </c>
      <c r="D6">
        <v>1</v>
      </c>
      <c r="E6" s="8"/>
      <c r="F6" s="8"/>
      <c r="G6" s="8"/>
      <c r="H6" s="8"/>
      <c r="I6" s="8"/>
      <c r="J6" s="9"/>
      <c r="K6" s="8"/>
      <c r="L6" s="8"/>
    </row>
    <row r="7" spans="1:25" x14ac:dyDescent="0.7">
      <c r="A7" s="6" t="s">
        <v>2</v>
      </c>
      <c r="C7">
        <v>1</v>
      </c>
      <c r="D7">
        <v>0</v>
      </c>
      <c r="E7" s="8"/>
      <c r="F7" s="8"/>
      <c r="G7" s="8"/>
      <c r="H7" s="8"/>
      <c r="I7" s="8"/>
      <c r="J7" s="9"/>
      <c r="K7" s="8"/>
      <c r="L7" s="8"/>
    </row>
    <row r="8" spans="1:25" x14ac:dyDescent="0.7">
      <c r="A8" s="6" t="s">
        <v>3</v>
      </c>
      <c r="C8">
        <v>4</v>
      </c>
      <c r="D8">
        <v>1</v>
      </c>
      <c r="E8" s="8"/>
      <c r="F8" s="8"/>
      <c r="G8" s="8"/>
      <c r="H8" s="8"/>
      <c r="I8" s="8"/>
      <c r="J8" s="9"/>
      <c r="K8" s="8"/>
      <c r="L8" s="8"/>
    </row>
    <row r="9" spans="1:25" x14ac:dyDescent="0.7">
      <c r="A9" s="6" t="s">
        <v>4</v>
      </c>
      <c r="C9">
        <v>0</v>
      </c>
      <c r="D9">
        <v>3</v>
      </c>
      <c r="E9" s="8"/>
      <c r="F9" s="8"/>
      <c r="G9" s="8"/>
      <c r="H9" s="8"/>
      <c r="I9" s="8"/>
      <c r="J9" s="9"/>
      <c r="K9" s="8"/>
      <c r="L9" s="8"/>
    </row>
    <row r="10" spans="1:25" x14ac:dyDescent="0.7">
      <c r="A10" s="6" t="s">
        <v>5</v>
      </c>
      <c r="C10">
        <v>3</v>
      </c>
      <c r="D10">
        <v>1</v>
      </c>
      <c r="E10" s="8"/>
      <c r="F10" s="8"/>
      <c r="G10" s="8"/>
      <c r="H10" s="8"/>
      <c r="I10" s="8"/>
      <c r="J10" s="9"/>
      <c r="K10" s="8"/>
      <c r="L10" s="8"/>
    </row>
    <row r="11" spans="1:25" x14ac:dyDescent="0.7">
      <c r="A11" s="6" t="s">
        <v>6</v>
      </c>
      <c r="C11">
        <v>2</v>
      </c>
      <c r="D11">
        <v>2</v>
      </c>
      <c r="E11" s="8"/>
      <c r="F11" s="8"/>
      <c r="G11" s="8"/>
      <c r="H11" s="8"/>
      <c r="I11" s="8"/>
      <c r="J11" s="9"/>
      <c r="K11" s="8"/>
      <c r="L11" s="8"/>
    </row>
    <row r="12" spans="1:25" x14ac:dyDescent="0.7">
      <c r="A12" s="6" t="s">
        <v>7</v>
      </c>
      <c r="C12">
        <v>2</v>
      </c>
      <c r="D12">
        <v>2</v>
      </c>
      <c r="E12" s="8"/>
      <c r="F12" s="8"/>
      <c r="G12" s="8"/>
      <c r="H12" s="8"/>
      <c r="I12" s="8"/>
      <c r="J12" s="9"/>
      <c r="K12" s="8"/>
      <c r="L12" s="8"/>
    </row>
    <row r="13" spans="1:25" x14ac:dyDescent="0.7">
      <c r="A13" s="6" t="s">
        <v>8</v>
      </c>
      <c r="C13">
        <v>1</v>
      </c>
      <c r="D13">
        <v>1</v>
      </c>
      <c r="E13" s="8"/>
      <c r="F13" s="8"/>
      <c r="G13" s="8"/>
      <c r="H13" s="8"/>
      <c r="I13" s="8"/>
      <c r="J13" s="9"/>
      <c r="K13" s="8"/>
      <c r="L13" s="8"/>
    </row>
    <row r="14" spans="1:25" x14ac:dyDescent="0.7">
      <c r="A14" s="6" t="s">
        <v>32</v>
      </c>
      <c r="C14">
        <v>0</v>
      </c>
      <c r="D14">
        <v>2</v>
      </c>
      <c r="E14" s="8"/>
      <c r="F14" s="8"/>
      <c r="G14" s="8"/>
      <c r="H14" s="8"/>
      <c r="I14" s="8"/>
      <c r="J14" s="9"/>
      <c r="K14" s="8"/>
      <c r="L14" s="8"/>
    </row>
    <row r="15" spans="1:25" x14ac:dyDescent="0.7">
      <c r="A15" s="6" t="s">
        <v>36</v>
      </c>
      <c r="C15">
        <v>2</v>
      </c>
      <c r="D15">
        <v>1</v>
      </c>
      <c r="E15" s="8"/>
      <c r="F15" s="8"/>
      <c r="G15" s="8"/>
      <c r="H15" s="8"/>
      <c r="I15" s="8"/>
      <c r="J15" s="9"/>
      <c r="K15" s="8"/>
      <c r="L15" s="8"/>
      <c r="T15" s="1"/>
      <c r="U15" s="1"/>
      <c r="X15" s="1"/>
      <c r="Y15" s="1"/>
    </row>
    <row r="16" spans="1:25" x14ac:dyDescent="0.7">
      <c r="A16" s="6" t="s">
        <v>37</v>
      </c>
      <c r="C16">
        <v>3</v>
      </c>
      <c r="D16">
        <v>0</v>
      </c>
      <c r="E16" s="8"/>
      <c r="F16" s="8"/>
      <c r="G16" s="8"/>
      <c r="H16" s="8"/>
      <c r="I16" s="8"/>
      <c r="J16" s="9"/>
      <c r="K16" s="8"/>
      <c r="L16" s="8"/>
    </row>
    <row r="17" spans="1:20" x14ac:dyDescent="0.7">
      <c r="E17" s="8"/>
      <c r="F17" s="8"/>
      <c r="G17" s="8"/>
      <c r="H17" s="8"/>
      <c r="I17" s="8"/>
      <c r="J17" s="8"/>
      <c r="K17" s="8"/>
      <c r="L17" s="8"/>
      <c r="T17" s="3"/>
    </row>
    <row r="18" spans="1:20" x14ac:dyDescent="0.7">
      <c r="E18" s="8"/>
      <c r="F18" s="8"/>
      <c r="G18" s="8"/>
      <c r="H18" s="8"/>
      <c r="I18" s="8"/>
      <c r="J18" s="9"/>
      <c r="K18" s="8"/>
      <c r="L18" s="8"/>
    </row>
    <row r="19" spans="1:20" x14ac:dyDescent="0.7">
      <c r="E19" s="8"/>
      <c r="F19" s="8"/>
      <c r="G19" s="8"/>
      <c r="H19" s="8"/>
      <c r="I19" s="8"/>
      <c r="J19" s="9"/>
      <c r="K19" s="8"/>
      <c r="L19" s="8"/>
    </row>
    <row r="20" spans="1:20" x14ac:dyDescent="0.7">
      <c r="E20" s="8"/>
      <c r="F20" s="8"/>
      <c r="G20" s="8"/>
      <c r="H20" s="8"/>
      <c r="I20" s="8"/>
      <c r="J20" s="8"/>
      <c r="K20" s="8"/>
      <c r="L20" s="8"/>
    </row>
    <row r="21" spans="1:20" x14ac:dyDescent="0.7">
      <c r="E21" s="8"/>
      <c r="F21" s="8"/>
      <c r="G21" s="8"/>
      <c r="H21" s="8"/>
      <c r="I21" s="8"/>
      <c r="J21" s="8"/>
      <c r="K21" s="8"/>
      <c r="L21" s="8"/>
    </row>
    <row r="22" spans="1:20" x14ac:dyDescent="0.7">
      <c r="E22" s="8"/>
      <c r="F22" s="8"/>
      <c r="G22" s="8"/>
      <c r="H22" s="8"/>
      <c r="I22" s="8"/>
      <c r="J22" s="8"/>
      <c r="K22" s="8"/>
      <c r="L22" s="8"/>
    </row>
    <row r="23" spans="1:20" x14ac:dyDescent="0.7">
      <c r="E23" s="8"/>
      <c r="F23" s="8"/>
      <c r="G23" s="8"/>
      <c r="H23" s="8"/>
      <c r="I23" s="8"/>
      <c r="J23" s="8"/>
      <c r="K23" s="8"/>
      <c r="L23" s="8"/>
    </row>
    <row r="24" spans="1:20" x14ac:dyDescent="0.7">
      <c r="E24" s="8"/>
      <c r="F24" s="8"/>
      <c r="G24" s="8"/>
      <c r="H24" s="8"/>
      <c r="I24" s="8"/>
      <c r="J24" s="8"/>
      <c r="K24" s="8"/>
      <c r="L24" s="8"/>
    </row>
    <row r="25" spans="1:20" x14ac:dyDescent="0.7">
      <c r="A25" t="s">
        <v>46</v>
      </c>
      <c r="E25" s="8"/>
      <c r="F25" s="8"/>
      <c r="G25" s="8"/>
      <c r="H25" s="8"/>
      <c r="I25" s="8"/>
      <c r="J25" s="8"/>
      <c r="K25" s="8"/>
      <c r="L25" s="8"/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I26" s="8"/>
      <c r="J26" s="8"/>
      <c r="K26" s="8"/>
      <c r="L26" s="8"/>
    </row>
    <row r="27" spans="1:20" x14ac:dyDescent="0.7">
      <c r="A27" s="6" t="s">
        <v>9</v>
      </c>
      <c r="C27">
        <v>1</v>
      </c>
      <c r="D27">
        <v>1</v>
      </c>
      <c r="E27" s="8"/>
      <c r="F27" s="8"/>
      <c r="G27" s="8"/>
      <c r="H27" s="8"/>
      <c r="I27" s="8"/>
      <c r="J27" s="9"/>
      <c r="K27" s="8"/>
      <c r="L27" s="8"/>
    </row>
    <row r="28" spans="1:20" x14ac:dyDescent="0.7">
      <c r="A28" s="6" t="s">
        <v>10</v>
      </c>
      <c r="C28">
        <v>1</v>
      </c>
      <c r="D28">
        <v>1</v>
      </c>
      <c r="E28" s="8"/>
      <c r="F28" s="8"/>
      <c r="G28" s="8"/>
      <c r="H28" s="8"/>
      <c r="I28" s="8"/>
      <c r="J28" s="9"/>
      <c r="K28" s="8"/>
      <c r="L28" s="8"/>
    </row>
    <row r="29" spans="1:20" x14ac:dyDescent="0.7">
      <c r="A29" s="6" t="s">
        <v>11</v>
      </c>
      <c r="C29">
        <v>5</v>
      </c>
      <c r="D29">
        <v>9</v>
      </c>
      <c r="E29" s="8"/>
      <c r="F29" s="8"/>
      <c r="G29" s="8"/>
      <c r="H29" s="8"/>
      <c r="I29" s="8"/>
      <c r="J29" s="9"/>
      <c r="K29" s="8"/>
      <c r="L29" s="8"/>
    </row>
    <row r="30" spans="1:20" x14ac:dyDescent="0.7">
      <c r="A30" s="6" t="s">
        <v>12</v>
      </c>
      <c r="C30">
        <v>0</v>
      </c>
      <c r="D30">
        <v>1</v>
      </c>
      <c r="E30" s="8"/>
      <c r="F30" s="8"/>
      <c r="G30" s="8"/>
      <c r="H30" s="8"/>
      <c r="I30" s="8"/>
      <c r="J30" s="9"/>
      <c r="K30" s="8"/>
      <c r="L30" s="8"/>
    </row>
    <row r="31" spans="1:20" x14ac:dyDescent="0.7">
      <c r="A31" s="6" t="s">
        <v>13</v>
      </c>
      <c r="C31">
        <v>6</v>
      </c>
      <c r="D31">
        <v>5</v>
      </c>
      <c r="E31" s="8"/>
      <c r="F31" s="8"/>
      <c r="G31" s="8"/>
      <c r="H31" s="8"/>
      <c r="I31" s="8"/>
      <c r="J31" s="9"/>
      <c r="K31" s="8"/>
      <c r="L31" s="8"/>
    </row>
    <row r="32" spans="1:20" x14ac:dyDescent="0.7">
      <c r="A32" s="6" t="s">
        <v>14</v>
      </c>
      <c r="C32">
        <v>1</v>
      </c>
      <c r="D32">
        <v>3</v>
      </c>
      <c r="E32" s="8"/>
      <c r="F32" s="8"/>
      <c r="G32" s="8"/>
      <c r="H32" s="8"/>
      <c r="I32" s="8"/>
      <c r="J32" s="9"/>
      <c r="K32" s="8"/>
      <c r="L32" s="8"/>
    </row>
    <row r="33" spans="1:12" x14ac:dyDescent="0.7">
      <c r="A33" s="6" t="s">
        <v>15</v>
      </c>
      <c r="C33">
        <v>3</v>
      </c>
      <c r="D33">
        <v>6</v>
      </c>
      <c r="E33" s="8"/>
      <c r="F33" s="8"/>
      <c r="G33" s="8"/>
      <c r="H33" s="8"/>
      <c r="I33" s="8"/>
      <c r="J33" s="9"/>
      <c r="K33" s="8"/>
      <c r="L33" s="8"/>
    </row>
    <row r="34" spans="1:12" x14ac:dyDescent="0.7">
      <c r="A34" s="6" t="s">
        <v>34</v>
      </c>
      <c r="C34">
        <v>3</v>
      </c>
      <c r="D34">
        <v>1</v>
      </c>
      <c r="E34" s="8"/>
      <c r="F34" s="8"/>
      <c r="G34" s="8"/>
      <c r="H34" s="8"/>
      <c r="I34" s="8"/>
      <c r="J34" s="9"/>
      <c r="K34" s="8"/>
      <c r="L34" s="8"/>
    </row>
    <row r="35" spans="1:12" x14ac:dyDescent="0.7">
      <c r="E35" s="8"/>
      <c r="F35" s="8"/>
      <c r="G35" s="8"/>
      <c r="H35" s="8"/>
      <c r="I35" s="8"/>
      <c r="J35" s="9"/>
      <c r="K35" s="8"/>
      <c r="L35" s="8"/>
    </row>
    <row r="36" spans="1:12" x14ac:dyDescent="0.7">
      <c r="E36" s="8"/>
      <c r="F36" s="8"/>
      <c r="G36" s="8"/>
      <c r="H36" s="8"/>
      <c r="I36" s="8"/>
      <c r="J36" s="9"/>
      <c r="K36" s="8"/>
      <c r="L36" s="8"/>
    </row>
    <row r="37" spans="1:12" x14ac:dyDescent="0.7">
      <c r="E37" s="8"/>
      <c r="F37" s="8"/>
      <c r="G37" s="8"/>
      <c r="H37" s="8"/>
      <c r="I37" s="8"/>
      <c r="J37" s="9"/>
      <c r="K37" s="8"/>
      <c r="L37" s="8"/>
    </row>
    <row r="38" spans="1:12" x14ac:dyDescent="0.7">
      <c r="E38" s="8"/>
      <c r="F38" s="8"/>
      <c r="G38" s="8"/>
      <c r="H38" s="8"/>
      <c r="I38" s="8"/>
      <c r="J38" s="9"/>
      <c r="K38" s="8"/>
      <c r="L38" s="8"/>
    </row>
    <row r="39" spans="1:12" x14ac:dyDescent="0.7">
      <c r="E39" s="8"/>
      <c r="F39" s="8"/>
      <c r="G39" s="8"/>
      <c r="H39" s="8"/>
      <c r="I39" s="8"/>
      <c r="J39" s="9"/>
      <c r="K39" s="8"/>
      <c r="L39" s="8"/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39"/>
  <sheetViews>
    <sheetView zoomScale="40" zoomScaleNormal="40" workbookViewId="0">
      <selection activeCell="A2" sqref="A2"/>
    </sheetView>
  </sheetViews>
  <sheetFormatPr defaultRowHeight="17.649999999999999" x14ac:dyDescent="0.7"/>
  <sheetData>
    <row r="1" spans="1:25" x14ac:dyDescent="0.7">
      <c r="A1" t="s">
        <v>85</v>
      </c>
    </row>
    <row r="3" spans="1:25" x14ac:dyDescent="0.7">
      <c r="A3" t="s">
        <v>44</v>
      </c>
      <c r="E3" s="8"/>
      <c r="F3" s="8"/>
      <c r="G3" s="8"/>
      <c r="H3" s="8"/>
      <c r="I3" s="8"/>
      <c r="J3" s="8"/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I4" s="8"/>
      <c r="J4" s="8"/>
    </row>
    <row r="5" spans="1:25" x14ac:dyDescent="0.7">
      <c r="A5" s="6" t="s">
        <v>0</v>
      </c>
      <c r="C5">
        <v>11</v>
      </c>
      <c r="D5">
        <v>2</v>
      </c>
      <c r="E5" s="8"/>
      <c r="F5" s="8"/>
      <c r="G5" s="8"/>
      <c r="H5" s="8"/>
      <c r="I5" s="8"/>
      <c r="J5" s="9"/>
    </row>
    <row r="6" spans="1:25" x14ac:dyDescent="0.7">
      <c r="A6" s="6" t="s">
        <v>1</v>
      </c>
      <c r="C6">
        <v>8</v>
      </c>
      <c r="D6">
        <v>2</v>
      </c>
      <c r="E6" s="8"/>
      <c r="F6" s="8"/>
      <c r="G6" s="8"/>
      <c r="H6" s="8"/>
      <c r="I6" s="8"/>
      <c r="J6" s="9"/>
    </row>
    <row r="7" spans="1:25" x14ac:dyDescent="0.7">
      <c r="A7" s="6" t="s">
        <v>2</v>
      </c>
      <c r="C7">
        <v>8</v>
      </c>
      <c r="D7">
        <v>38</v>
      </c>
      <c r="E7" s="8"/>
      <c r="F7" s="8"/>
      <c r="G7" s="8"/>
      <c r="H7" s="8"/>
      <c r="I7" s="8"/>
      <c r="J7" s="9"/>
    </row>
    <row r="8" spans="1:25" x14ac:dyDescent="0.7">
      <c r="A8" s="6" t="s">
        <v>3</v>
      </c>
      <c r="C8">
        <v>14</v>
      </c>
      <c r="D8">
        <v>27</v>
      </c>
      <c r="E8" s="8"/>
      <c r="F8" s="8"/>
      <c r="G8" s="8"/>
      <c r="H8" s="8"/>
      <c r="I8" s="8"/>
      <c r="J8" s="9"/>
    </row>
    <row r="9" spans="1:25" x14ac:dyDescent="0.7">
      <c r="A9" s="6" t="s">
        <v>4</v>
      </c>
      <c r="C9">
        <v>5</v>
      </c>
      <c r="D9">
        <v>22</v>
      </c>
      <c r="E9" s="8"/>
      <c r="F9" s="8"/>
      <c r="G9" s="8"/>
      <c r="H9" s="8"/>
      <c r="I9" s="8"/>
      <c r="J9" s="9"/>
    </row>
    <row r="10" spans="1:25" x14ac:dyDescent="0.7">
      <c r="A10" s="6" t="s">
        <v>5</v>
      </c>
      <c r="C10">
        <v>6</v>
      </c>
      <c r="D10">
        <v>5</v>
      </c>
      <c r="E10" s="8"/>
      <c r="F10" s="8"/>
      <c r="G10" s="8"/>
      <c r="H10" s="8"/>
      <c r="I10" s="8"/>
      <c r="J10" s="9"/>
    </row>
    <row r="11" spans="1:25" x14ac:dyDescent="0.7">
      <c r="A11" s="6" t="s">
        <v>6</v>
      </c>
      <c r="C11">
        <v>11</v>
      </c>
      <c r="D11">
        <v>2</v>
      </c>
      <c r="E11" s="8"/>
      <c r="F11" s="8"/>
      <c r="G11" s="8"/>
      <c r="H11" s="8"/>
      <c r="I11" s="8"/>
      <c r="J11" s="9"/>
    </row>
    <row r="12" spans="1:25" x14ac:dyDescent="0.7">
      <c r="A12" s="6" t="s">
        <v>7</v>
      </c>
      <c r="C12">
        <v>3</v>
      </c>
      <c r="D12">
        <v>14</v>
      </c>
      <c r="E12" s="8"/>
      <c r="F12" s="8"/>
      <c r="G12" s="8"/>
      <c r="H12" s="8"/>
      <c r="I12" s="8"/>
      <c r="J12" s="9"/>
    </row>
    <row r="13" spans="1:25" x14ac:dyDescent="0.7">
      <c r="A13" s="6" t="s">
        <v>8</v>
      </c>
      <c r="C13">
        <v>5</v>
      </c>
      <c r="D13">
        <v>18</v>
      </c>
      <c r="E13" s="8"/>
      <c r="F13" s="8"/>
      <c r="G13" s="8"/>
      <c r="H13" s="8"/>
      <c r="I13" s="8"/>
      <c r="J13" s="9"/>
    </row>
    <row r="14" spans="1:25" x14ac:dyDescent="0.7">
      <c r="A14" s="6" t="s">
        <v>27</v>
      </c>
      <c r="C14">
        <v>8</v>
      </c>
      <c r="D14">
        <v>16</v>
      </c>
      <c r="E14" s="8"/>
      <c r="F14" s="8"/>
      <c r="G14" s="8"/>
      <c r="H14" s="8"/>
      <c r="I14" s="8"/>
      <c r="J14" s="9"/>
    </row>
    <row r="15" spans="1:25" x14ac:dyDescent="0.7">
      <c r="A15" s="6" t="s">
        <v>36</v>
      </c>
      <c r="C15">
        <v>9</v>
      </c>
      <c r="D15">
        <v>19</v>
      </c>
      <c r="E15" s="8"/>
      <c r="F15" s="8"/>
      <c r="G15" s="8"/>
      <c r="H15" s="8"/>
      <c r="I15" s="8"/>
      <c r="J15" s="9"/>
      <c r="T15" s="1"/>
      <c r="U15" s="1"/>
      <c r="X15" s="1"/>
      <c r="Y15" s="1"/>
    </row>
    <row r="16" spans="1:25" x14ac:dyDescent="0.7">
      <c r="A16" s="6" t="s">
        <v>37</v>
      </c>
      <c r="C16">
        <v>7</v>
      </c>
      <c r="D16">
        <v>10</v>
      </c>
      <c r="E16" s="8"/>
      <c r="F16" s="8"/>
      <c r="G16" s="8"/>
      <c r="H16" s="8"/>
      <c r="I16" s="8"/>
      <c r="J16" s="9"/>
    </row>
    <row r="17" spans="1:20" x14ac:dyDescent="0.7">
      <c r="E17" s="8"/>
      <c r="F17" s="8"/>
      <c r="G17" s="8"/>
      <c r="H17" s="8"/>
      <c r="I17" s="8"/>
      <c r="J17" s="8"/>
      <c r="T17" s="3"/>
    </row>
    <row r="18" spans="1:20" x14ac:dyDescent="0.7">
      <c r="E18" s="8"/>
      <c r="F18" s="8"/>
      <c r="G18" s="8"/>
      <c r="H18" s="8"/>
      <c r="I18" s="8"/>
      <c r="J18" s="9"/>
    </row>
    <row r="19" spans="1:20" x14ac:dyDescent="0.7">
      <c r="E19" s="8"/>
      <c r="F19" s="8"/>
      <c r="G19" s="8"/>
      <c r="H19" s="8"/>
      <c r="I19" s="8"/>
      <c r="J19" s="9"/>
    </row>
    <row r="20" spans="1:20" x14ac:dyDescent="0.7">
      <c r="E20" s="8"/>
      <c r="F20" s="8"/>
      <c r="G20" s="8"/>
      <c r="H20" s="8"/>
      <c r="I20" s="8"/>
      <c r="J20" s="8"/>
    </row>
    <row r="21" spans="1:20" x14ac:dyDescent="0.7">
      <c r="E21" s="8"/>
      <c r="F21" s="8"/>
      <c r="G21" s="8"/>
      <c r="H21" s="8"/>
      <c r="I21" s="8"/>
      <c r="J21" s="8"/>
    </row>
    <row r="22" spans="1:20" x14ac:dyDescent="0.7">
      <c r="E22" s="8"/>
      <c r="F22" s="8"/>
      <c r="G22" s="8"/>
      <c r="H22" s="8"/>
      <c r="I22" s="8"/>
      <c r="J22" s="8"/>
    </row>
    <row r="23" spans="1:20" x14ac:dyDescent="0.7">
      <c r="E23" s="8"/>
      <c r="F23" s="8"/>
      <c r="G23" s="8"/>
      <c r="H23" s="8"/>
      <c r="I23" s="8"/>
      <c r="J23" s="8"/>
    </row>
    <row r="24" spans="1:20" x14ac:dyDescent="0.7">
      <c r="E24" s="8"/>
      <c r="F24" s="8"/>
      <c r="G24" s="8"/>
      <c r="H24" s="8"/>
      <c r="I24" s="8"/>
      <c r="J24" s="8"/>
    </row>
    <row r="25" spans="1:20" x14ac:dyDescent="0.7">
      <c r="A25" t="s">
        <v>46</v>
      </c>
      <c r="E25" s="8"/>
      <c r="F25" s="8"/>
      <c r="G25" s="8"/>
      <c r="H25" s="8"/>
      <c r="I25" s="8"/>
      <c r="J25" s="8"/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I26" s="8"/>
      <c r="J26" s="8"/>
    </row>
    <row r="27" spans="1:20" x14ac:dyDescent="0.7">
      <c r="A27" s="6" t="s">
        <v>9</v>
      </c>
      <c r="C27">
        <v>12</v>
      </c>
      <c r="D27">
        <v>0</v>
      </c>
      <c r="E27" s="8"/>
      <c r="F27" s="8"/>
      <c r="G27" s="8"/>
      <c r="H27" s="8"/>
      <c r="I27" s="8"/>
      <c r="J27" s="9"/>
    </row>
    <row r="28" spans="1:20" x14ac:dyDescent="0.7">
      <c r="A28" s="6" t="s">
        <v>10</v>
      </c>
      <c r="C28">
        <v>12</v>
      </c>
      <c r="D28">
        <v>15</v>
      </c>
      <c r="E28" s="8"/>
      <c r="F28" s="8"/>
      <c r="G28" s="8"/>
      <c r="H28" s="8"/>
      <c r="I28" s="8"/>
      <c r="J28" s="9"/>
    </row>
    <row r="29" spans="1:20" x14ac:dyDescent="0.7">
      <c r="A29" s="6" t="s">
        <v>11</v>
      </c>
      <c r="C29">
        <v>6</v>
      </c>
      <c r="D29">
        <v>9</v>
      </c>
      <c r="E29" s="8"/>
      <c r="F29" s="8"/>
      <c r="G29" s="8"/>
      <c r="H29" s="8"/>
      <c r="I29" s="8"/>
      <c r="J29" s="9"/>
    </row>
    <row r="30" spans="1:20" x14ac:dyDescent="0.7">
      <c r="A30" s="6" t="s">
        <v>12</v>
      </c>
      <c r="C30">
        <v>8</v>
      </c>
      <c r="D30">
        <v>3</v>
      </c>
      <c r="E30" s="8"/>
      <c r="F30" s="8"/>
      <c r="G30" s="8"/>
      <c r="H30" s="8"/>
      <c r="I30" s="8"/>
      <c r="J30" s="9"/>
    </row>
    <row r="31" spans="1:20" x14ac:dyDescent="0.7">
      <c r="A31" s="6" t="s">
        <v>13</v>
      </c>
      <c r="C31">
        <v>11</v>
      </c>
      <c r="D31">
        <v>6</v>
      </c>
      <c r="E31" s="8"/>
      <c r="F31" s="8"/>
      <c r="G31" s="8"/>
      <c r="H31" s="8"/>
      <c r="I31" s="8"/>
      <c r="J31" s="9"/>
    </row>
    <row r="32" spans="1:20" x14ac:dyDescent="0.7">
      <c r="A32" s="6" t="s">
        <v>14</v>
      </c>
      <c r="C32">
        <v>17</v>
      </c>
      <c r="D32">
        <v>3</v>
      </c>
      <c r="E32" s="8"/>
      <c r="F32" s="8"/>
      <c r="G32" s="8"/>
      <c r="H32" s="8"/>
      <c r="I32" s="8"/>
      <c r="J32" s="9"/>
    </row>
    <row r="33" spans="1:10" x14ac:dyDescent="0.7">
      <c r="A33" s="6" t="s">
        <v>15</v>
      </c>
      <c r="C33">
        <v>3</v>
      </c>
      <c r="D33">
        <v>3</v>
      </c>
      <c r="E33" s="8"/>
      <c r="F33" s="8"/>
      <c r="G33" s="8"/>
      <c r="H33" s="8"/>
      <c r="I33" s="8"/>
      <c r="J33" s="9"/>
    </row>
    <row r="34" spans="1:10" x14ac:dyDescent="0.7">
      <c r="A34" s="6" t="s">
        <v>28</v>
      </c>
      <c r="C34">
        <v>3</v>
      </c>
      <c r="D34">
        <v>3</v>
      </c>
      <c r="E34" s="8"/>
      <c r="F34" s="8"/>
      <c r="G34" s="8"/>
      <c r="H34" s="8"/>
      <c r="I34" s="8"/>
      <c r="J34" s="9"/>
    </row>
    <row r="35" spans="1:10" x14ac:dyDescent="0.7">
      <c r="E35" s="8"/>
      <c r="F35" s="8"/>
      <c r="G35" s="8"/>
      <c r="H35" s="8"/>
      <c r="I35" s="8"/>
      <c r="J35" s="9"/>
    </row>
    <row r="36" spans="1:10" x14ac:dyDescent="0.7">
      <c r="E36" s="8"/>
      <c r="F36" s="8"/>
      <c r="G36" s="8"/>
      <c r="H36" s="8"/>
      <c r="I36" s="8"/>
      <c r="J36" s="9"/>
    </row>
    <row r="37" spans="1:10" x14ac:dyDescent="0.7">
      <c r="J37" s="1"/>
    </row>
    <row r="38" spans="1:10" x14ac:dyDescent="0.7">
      <c r="J38" s="1"/>
    </row>
    <row r="39" spans="1:10" x14ac:dyDescent="0.7">
      <c r="J39" s="1"/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42"/>
  <sheetViews>
    <sheetView zoomScale="50" zoomScaleNormal="50" workbookViewId="0">
      <selection activeCell="A2" sqref="A2"/>
    </sheetView>
  </sheetViews>
  <sheetFormatPr defaultRowHeight="17.649999999999999" x14ac:dyDescent="0.7"/>
  <sheetData>
    <row r="1" spans="1:25" x14ac:dyDescent="0.7">
      <c r="A1" t="s">
        <v>86</v>
      </c>
    </row>
    <row r="2" spans="1:25" x14ac:dyDescent="0.7">
      <c r="E2" s="8"/>
      <c r="F2" s="8"/>
      <c r="G2" s="8"/>
      <c r="H2" s="8"/>
      <c r="I2" s="8"/>
      <c r="J2" s="8"/>
      <c r="K2" s="8"/>
    </row>
    <row r="3" spans="1:25" x14ac:dyDescent="0.7">
      <c r="A3" t="s">
        <v>54</v>
      </c>
      <c r="E3" s="8"/>
      <c r="F3" s="8"/>
      <c r="G3" s="8"/>
      <c r="H3" s="8"/>
      <c r="I3" s="8"/>
      <c r="J3" s="8"/>
      <c r="K3" s="8"/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I4" s="8"/>
      <c r="J4" s="8"/>
      <c r="K4" s="8"/>
    </row>
    <row r="5" spans="1:25" x14ac:dyDescent="0.7">
      <c r="A5" s="6" t="s">
        <v>0</v>
      </c>
      <c r="C5">
        <v>42</v>
      </c>
      <c r="D5">
        <v>29</v>
      </c>
      <c r="E5" s="8"/>
      <c r="F5" s="8"/>
      <c r="G5" s="8"/>
      <c r="H5" s="8"/>
      <c r="I5" s="8"/>
      <c r="J5" s="9"/>
      <c r="K5" s="8"/>
    </row>
    <row r="6" spans="1:25" x14ac:dyDescent="0.7">
      <c r="A6" s="6" t="s">
        <v>1</v>
      </c>
      <c r="C6">
        <v>51</v>
      </c>
      <c r="D6">
        <v>57</v>
      </c>
      <c r="E6" s="8"/>
      <c r="F6" s="8"/>
      <c r="G6" s="8"/>
      <c r="H6" s="8"/>
      <c r="I6" s="8"/>
      <c r="J6" s="9"/>
      <c r="K6" s="8"/>
    </row>
    <row r="7" spans="1:25" x14ac:dyDescent="0.7">
      <c r="A7" s="6" t="s">
        <v>2</v>
      </c>
      <c r="C7">
        <v>73</v>
      </c>
      <c r="D7">
        <v>52</v>
      </c>
      <c r="E7" s="8"/>
      <c r="F7" s="8"/>
      <c r="G7" s="8"/>
      <c r="H7" s="8"/>
      <c r="I7" s="8"/>
      <c r="J7" s="9"/>
      <c r="K7" s="8"/>
    </row>
    <row r="8" spans="1:25" x14ac:dyDescent="0.7">
      <c r="A8" s="6" t="s">
        <v>3</v>
      </c>
      <c r="C8">
        <v>77</v>
      </c>
      <c r="D8">
        <v>59</v>
      </c>
      <c r="E8" s="8"/>
      <c r="F8" s="8"/>
      <c r="G8" s="8"/>
      <c r="H8" s="8"/>
      <c r="I8" s="8"/>
      <c r="J8" s="9"/>
      <c r="K8" s="8"/>
    </row>
    <row r="9" spans="1:25" x14ac:dyDescent="0.7">
      <c r="A9" s="6" t="s">
        <v>4</v>
      </c>
      <c r="C9">
        <v>64</v>
      </c>
      <c r="D9">
        <v>63</v>
      </c>
      <c r="E9" s="8"/>
      <c r="F9" s="8"/>
      <c r="G9" s="8"/>
      <c r="H9" s="8"/>
      <c r="I9" s="8"/>
      <c r="J9" s="9"/>
      <c r="K9" s="8"/>
    </row>
    <row r="10" spans="1:25" x14ac:dyDescent="0.7">
      <c r="A10" s="6" t="s">
        <v>5</v>
      </c>
      <c r="C10">
        <v>61</v>
      </c>
      <c r="D10">
        <v>45</v>
      </c>
      <c r="E10" s="8"/>
      <c r="F10" s="8"/>
      <c r="G10" s="8"/>
      <c r="H10" s="8"/>
      <c r="I10" s="8"/>
      <c r="J10" s="9"/>
      <c r="K10" s="8"/>
    </row>
    <row r="11" spans="1:25" x14ac:dyDescent="0.7">
      <c r="A11" s="6" t="s">
        <v>6</v>
      </c>
      <c r="C11">
        <v>55</v>
      </c>
      <c r="D11">
        <v>75</v>
      </c>
      <c r="E11" s="8"/>
      <c r="F11" s="8"/>
      <c r="G11" s="8"/>
      <c r="H11" s="8"/>
      <c r="I11" s="8"/>
      <c r="J11" s="9"/>
      <c r="K11" s="8"/>
    </row>
    <row r="12" spans="1:25" x14ac:dyDescent="0.7">
      <c r="A12" s="6" t="s">
        <v>7</v>
      </c>
      <c r="C12">
        <v>52</v>
      </c>
      <c r="D12">
        <v>63</v>
      </c>
      <c r="E12" s="8"/>
      <c r="F12" s="8"/>
      <c r="G12" s="8"/>
      <c r="H12" s="8"/>
      <c r="I12" s="8"/>
      <c r="J12" s="9"/>
      <c r="K12" s="8"/>
    </row>
    <row r="13" spans="1:25" x14ac:dyDescent="0.7">
      <c r="A13" s="6" t="s">
        <v>8</v>
      </c>
      <c r="C13">
        <v>51</v>
      </c>
      <c r="D13">
        <v>50</v>
      </c>
      <c r="E13" s="8"/>
      <c r="F13" s="8"/>
      <c r="G13" s="8"/>
      <c r="H13" s="8"/>
      <c r="I13" s="8"/>
      <c r="J13" s="9"/>
      <c r="K13" s="8"/>
    </row>
    <row r="14" spans="1:25" x14ac:dyDescent="0.7">
      <c r="A14" s="6" t="s">
        <v>27</v>
      </c>
      <c r="C14">
        <v>39</v>
      </c>
      <c r="D14">
        <v>63</v>
      </c>
      <c r="E14" s="8"/>
      <c r="F14" s="8"/>
      <c r="G14" s="8"/>
      <c r="H14" s="8"/>
      <c r="I14" s="8"/>
      <c r="J14" s="9"/>
      <c r="K14" s="8"/>
    </row>
    <row r="15" spans="1:25" x14ac:dyDescent="0.7">
      <c r="A15" s="6" t="s">
        <v>36</v>
      </c>
      <c r="C15">
        <v>67</v>
      </c>
      <c r="D15">
        <v>73</v>
      </c>
      <c r="E15" s="8"/>
      <c r="F15" s="8"/>
      <c r="G15" s="8"/>
      <c r="H15" s="8"/>
      <c r="I15" s="8"/>
      <c r="J15" s="9"/>
      <c r="K15" s="8"/>
      <c r="T15" s="1"/>
      <c r="U15" s="1"/>
      <c r="X15" s="1"/>
      <c r="Y15" s="1"/>
    </row>
    <row r="16" spans="1:25" x14ac:dyDescent="0.7">
      <c r="A16" s="6" t="s">
        <v>37</v>
      </c>
      <c r="C16">
        <v>33</v>
      </c>
      <c r="D16">
        <v>26</v>
      </c>
      <c r="E16" s="8"/>
      <c r="F16" s="8"/>
      <c r="G16" s="8"/>
      <c r="H16" s="8"/>
      <c r="I16" s="8"/>
      <c r="J16" s="9"/>
      <c r="K16" s="8"/>
    </row>
    <row r="17" spans="1:20" x14ac:dyDescent="0.7">
      <c r="E17" s="8"/>
      <c r="F17" s="8"/>
      <c r="G17" s="8"/>
      <c r="H17" s="8"/>
      <c r="I17" s="8"/>
      <c r="J17" s="9"/>
      <c r="K17" s="8"/>
      <c r="T17" s="3"/>
    </row>
    <row r="18" spans="1:20" x14ac:dyDescent="0.7">
      <c r="E18" s="8"/>
      <c r="F18" s="8"/>
      <c r="G18" s="8"/>
      <c r="H18" s="8"/>
      <c r="I18" s="8"/>
      <c r="J18" s="9"/>
      <c r="K18" s="8"/>
    </row>
    <row r="19" spans="1:20" x14ac:dyDescent="0.7">
      <c r="E19" s="8"/>
      <c r="F19" s="8"/>
      <c r="G19" s="8"/>
      <c r="H19" s="8"/>
      <c r="I19" s="8"/>
      <c r="J19" s="9"/>
      <c r="K19" s="8"/>
    </row>
    <row r="20" spans="1:20" x14ac:dyDescent="0.7">
      <c r="E20" s="8"/>
      <c r="F20" s="8"/>
      <c r="G20" s="8"/>
      <c r="H20" s="8"/>
      <c r="I20" s="8"/>
      <c r="J20" s="9"/>
      <c r="K20" s="8"/>
    </row>
    <row r="21" spans="1:20" x14ac:dyDescent="0.7">
      <c r="E21" s="8"/>
      <c r="F21" s="8"/>
      <c r="G21" s="8"/>
      <c r="H21" s="8"/>
      <c r="I21" s="8"/>
      <c r="J21" s="9"/>
      <c r="K21" s="8"/>
    </row>
    <row r="22" spans="1:20" x14ac:dyDescent="0.7">
      <c r="E22" s="8"/>
      <c r="F22" s="8"/>
      <c r="G22" s="8"/>
      <c r="H22" s="8"/>
      <c r="I22" s="8"/>
      <c r="J22" s="9"/>
      <c r="K22" s="8"/>
    </row>
    <row r="23" spans="1:20" x14ac:dyDescent="0.7">
      <c r="E23" s="8"/>
      <c r="F23" s="8"/>
      <c r="G23" s="8"/>
      <c r="H23" s="8"/>
      <c r="I23" s="8"/>
      <c r="J23" s="9"/>
      <c r="K23" s="8"/>
    </row>
    <row r="24" spans="1:20" x14ac:dyDescent="0.7">
      <c r="E24" s="8"/>
      <c r="F24" s="8"/>
      <c r="G24" s="8"/>
      <c r="H24" s="8"/>
      <c r="I24" s="8"/>
      <c r="J24" s="9"/>
      <c r="K24" s="8"/>
    </row>
    <row r="25" spans="1:20" x14ac:dyDescent="0.7">
      <c r="A25" t="s">
        <v>46</v>
      </c>
      <c r="E25" s="8"/>
      <c r="F25" s="8"/>
      <c r="G25" s="8"/>
      <c r="H25" s="8"/>
      <c r="I25" s="8"/>
      <c r="J25" s="9"/>
      <c r="K25" s="8"/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I26" s="8"/>
      <c r="J26" s="9"/>
      <c r="K26" s="8"/>
    </row>
    <row r="27" spans="1:20" x14ac:dyDescent="0.7">
      <c r="A27" s="6" t="s">
        <v>9</v>
      </c>
      <c r="C27" s="4">
        <v>33</v>
      </c>
      <c r="D27" s="4">
        <v>42</v>
      </c>
      <c r="E27" s="10"/>
      <c r="F27" s="10"/>
      <c r="G27" s="10"/>
      <c r="H27" s="8"/>
      <c r="I27" s="11"/>
      <c r="J27" s="9"/>
      <c r="K27" s="8"/>
    </row>
    <row r="28" spans="1:20" x14ac:dyDescent="0.7">
      <c r="A28" s="6" t="s">
        <v>10</v>
      </c>
      <c r="C28" s="4">
        <v>57</v>
      </c>
      <c r="D28" s="4">
        <v>50</v>
      </c>
      <c r="E28" s="10"/>
      <c r="F28" s="10"/>
      <c r="G28" s="10"/>
      <c r="H28" s="8"/>
      <c r="I28" s="11"/>
      <c r="J28" s="9"/>
      <c r="K28" s="8"/>
    </row>
    <row r="29" spans="1:20" x14ac:dyDescent="0.7">
      <c r="A29" s="6" t="s">
        <v>11</v>
      </c>
      <c r="C29" s="4">
        <v>52</v>
      </c>
      <c r="D29" s="4">
        <v>47</v>
      </c>
      <c r="E29" s="10"/>
      <c r="F29" s="10"/>
      <c r="G29" s="10"/>
      <c r="H29" s="8"/>
      <c r="I29" s="11"/>
      <c r="J29" s="9"/>
      <c r="K29" s="8"/>
    </row>
    <row r="30" spans="1:20" x14ac:dyDescent="0.7">
      <c r="A30" s="6" t="s">
        <v>12</v>
      </c>
      <c r="B30" s="4"/>
      <c r="C30" s="4">
        <v>54</v>
      </c>
      <c r="D30" s="4">
        <v>53</v>
      </c>
      <c r="E30" s="10"/>
      <c r="F30" s="10"/>
      <c r="G30" s="8"/>
      <c r="H30" s="8"/>
      <c r="I30" s="11"/>
      <c r="J30" s="9"/>
      <c r="K30" s="8"/>
    </row>
    <row r="31" spans="1:20" x14ac:dyDescent="0.7">
      <c r="A31" s="6" t="s">
        <v>13</v>
      </c>
      <c r="B31" s="4"/>
      <c r="C31" s="4">
        <v>40</v>
      </c>
      <c r="D31" s="4">
        <v>45</v>
      </c>
      <c r="E31" s="10"/>
      <c r="F31" s="10"/>
      <c r="G31" s="8"/>
      <c r="H31" s="8"/>
      <c r="I31" s="11"/>
      <c r="J31" s="9"/>
      <c r="K31" s="8"/>
    </row>
    <row r="32" spans="1:20" x14ac:dyDescent="0.7">
      <c r="A32" s="6" t="s">
        <v>14</v>
      </c>
      <c r="C32" s="4">
        <v>41</v>
      </c>
      <c r="D32" s="4">
        <v>28</v>
      </c>
      <c r="E32" s="10"/>
      <c r="F32" s="10"/>
      <c r="G32" s="10"/>
      <c r="H32" s="8"/>
      <c r="I32" s="11"/>
      <c r="J32" s="9"/>
      <c r="K32" s="8"/>
    </row>
    <row r="33" spans="1:11" x14ac:dyDescent="0.7">
      <c r="A33" s="6" t="s">
        <v>15</v>
      </c>
      <c r="C33" s="4">
        <v>55</v>
      </c>
      <c r="D33" s="4">
        <v>61</v>
      </c>
      <c r="E33" s="10"/>
      <c r="F33" s="10"/>
      <c r="G33" s="8"/>
      <c r="H33" s="8"/>
      <c r="I33" s="11"/>
      <c r="J33" s="9"/>
      <c r="K33" s="8"/>
    </row>
    <row r="34" spans="1:11" x14ac:dyDescent="0.7">
      <c r="A34" s="6" t="s">
        <v>30</v>
      </c>
      <c r="C34" s="4">
        <v>75</v>
      </c>
      <c r="D34" s="4">
        <v>73</v>
      </c>
      <c r="E34" s="10"/>
      <c r="F34" s="10"/>
      <c r="G34" s="8"/>
      <c r="H34" s="8"/>
      <c r="I34" s="11"/>
      <c r="J34" s="9"/>
      <c r="K34" s="8"/>
    </row>
    <row r="35" spans="1:11" x14ac:dyDescent="0.7">
      <c r="B35" s="2"/>
      <c r="C35" s="2"/>
      <c r="D35" s="2"/>
      <c r="E35" s="2"/>
      <c r="F35" s="2"/>
      <c r="G35" s="2"/>
      <c r="H35" s="2"/>
      <c r="I35" s="2"/>
      <c r="J35" s="1"/>
    </row>
    <row r="36" spans="1:11" x14ac:dyDescent="0.7">
      <c r="B36" s="2"/>
      <c r="C36" s="2"/>
      <c r="D36" s="2"/>
      <c r="E36" s="2"/>
      <c r="F36" s="2"/>
      <c r="G36" s="2"/>
      <c r="H36" s="2"/>
      <c r="I36" s="2"/>
      <c r="J36" s="1"/>
    </row>
    <row r="37" spans="1:11" x14ac:dyDescent="0.7">
      <c r="B37" s="2"/>
      <c r="C37" s="2"/>
      <c r="D37" s="2"/>
      <c r="E37" s="2"/>
      <c r="F37" s="2"/>
      <c r="G37" s="2"/>
      <c r="H37" s="2"/>
      <c r="I37" s="2"/>
      <c r="J37" s="1"/>
    </row>
    <row r="38" spans="1:11" x14ac:dyDescent="0.7">
      <c r="B38" s="2"/>
      <c r="C38" s="2"/>
      <c r="D38" s="2"/>
      <c r="E38" s="2"/>
      <c r="F38" s="2"/>
      <c r="G38" s="2"/>
      <c r="H38" s="2"/>
      <c r="I38" s="2"/>
      <c r="J38" s="1"/>
    </row>
    <row r="39" spans="1:11" x14ac:dyDescent="0.7">
      <c r="B39" s="2"/>
      <c r="C39" s="2"/>
      <c r="D39" s="2"/>
      <c r="E39" s="2"/>
      <c r="F39" s="2"/>
      <c r="G39" s="2"/>
      <c r="H39" s="2"/>
      <c r="I39" s="2"/>
      <c r="J39" s="1"/>
    </row>
    <row r="40" spans="1:11" x14ac:dyDescent="0.7">
      <c r="J40" s="1"/>
    </row>
    <row r="41" spans="1:11" x14ac:dyDescent="0.7">
      <c r="J41" s="1"/>
    </row>
    <row r="42" spans="1:11" x14ac:dyDescent="0.7">
      <c r="J42" s="1"/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39"/>
  <sheetViews>
    <sheetView tabSelected="1" zoomScale="40" zoomScaleNormal="40" workbookViewId="0">
      <selection activeCell="A2" sqref="A2"/>
    </sheetView>
  </sheetViews>
  <sheetFormatPr defaultRowHeight="17.649999999999999" x14ac:dyDescent="0.7"/>
  <sheetData>
    <row r="1" spans="1:25" x14ac:dyDescent="0.7">
      <c r="A1" t="s">
        <v>87</v>
      </c>
    </row>
    <row r="3" spans="1:25" x14ac:dyDescent="0.7">
      <c r="A3" t="s">
        <v>43</v>
      </c>
      <c r="E3" s="8"/>
      <c r="F3" s="8"/>
      <c r="G3" s="8"/>
      <c r="H3" s="8"/>
      <c r="I3" s="8"/>
      <c r="J3" s="8"/>
    </row>
    <row r="4" spans="1:25" x14ac:dyDescent="0.7">
      <c r="C4" s="5" t="s">
        <v>59</v>
      </c>
      <c r="D4" s="5" t="s">
        <v>61</v>
      </c>
      <c r="E4" s="8"/>
      <c r="F4" s="8"/>
      <c r="G4" s="8"/>
      <c r="H4" s="8"/>
      <c r="I4" s="8"/>
      <c r="J4" s="8"/>
    </row>
    <row r="5" spans="1:25" x14ac:dyDescent="0.7">
      <c r="A5" s="6" t="s">
        <v>0</v>
      </c>
      <c r="C5">
        <v>11</v>
      </c>
      <c r="D5">
        <v>14</v>
      </c>
      <c r="E5" s="8"/>
      <c r="F5" s="8"/>
      <c r="G5" s="8"/>
      <c r="H5" s="8"/>
      <c r="I5" s="8"/>
      <c r="J5" s="9"/>
    </row>
    <row r="6" spans="1:25" x14ac:dyDescent="0.7">
      <c r="A6" s="6" t="s">
        <v>1</v>
      </c>
      <c r="C6">
        <v>13</v>
      </c>
      <c r="D6">
        <v>11</v>
      </c>
      <c r="E6" s="8"/>
      <c r="F6" s="8"/>
      <c r="G6" s="8"/>
      <c r="H6" s="8"/>
      <c r="I6" s="8"/>
      <c r="J6" s="9"/>
    </row>
    <row r="7" spans="1:25" x14ac:dyDescent="0.7">
      <c r="A7" s="6" t="s">
        <v>2</v>
      </c>
      <c r="C7">
        <v>3</v>
      </c>
      <c r="D7">
        <v>3</v>
      </c>
      <c r="E7" s="8"/>
      <c r="F7" s="8"/>
      <c r="G7" s="8"/>
      <c r="H7" s="8"/>
      <c r="I7" s="8"/>
      <c r="J7" s="9"/>
    </row>
    <row r="8" spans="1:25" x14ac:dyDescent="0.7">
      <c r="A8" s="6" t="s">
        <v>3</v>
      </c>
      <c r="C8">
        <v>8</v>
      </c>
      <c r="D8">
        <v>8</v>
      </c>
      <c r="E8" s="8"/>
      <c r="F8" s="8"/>
      <c r="G8" s="8"/>
      <c r="H8" s="8"/>
      <c r="I8" s="8"/>
      <c r="J8" s="9"/>
    </row>
    <row r="9" spans="1:25" x14ac:dyDescent="0.7">
      <c r="A9" s="6" t="s">
        <v>4</v>
      </c>
      <c r="C9">
        <v>9</v>
      </c>
      <c r="D9">
        <v>11</v>
      </c>
      <c r="E9" s="8"/>
      <c r="F9" s="8"/>
      <c r="G9" s="8"/>
      <c r="H9" s="8"/>
      <c r="I9" s="8"/>
      <c r="J9" s="9"/>
    </row>
    <row r="10" spans="1:25" x14ac:dyDescent="0.7">
      <c r="A10" s="6" t="s">
        <v>5</v>
      </c>
      <c r="C10">
        <v>6</v>
      </c>
      <c r="D10">
        <v>5</v>
      </c>
      <c r="E10" s="8"/>
      <c r="F10" s="8"/>
      <c r="G10" s="8"/>
      <c r="H10" s="8"/>
      <c r="I10" s="8"/>
      <c r="J10" s="9"/>
    </row>
    <row r="11" spans="1:25" x14ac:dyDescent="0.7">
      <c r="A11" s="6" t="s">
        <v>6</v>
      </c>
      <c r="C11">
        <v>5</v>
      </c>
      <c r="D11">
        <v>3</v>
      </c>
      <c r="E11" s="8"/>
      <c r="F11" s="8"/>
      <c r="G11" s="8"/>
      <c r="H11" s="8"/>
      <c r="I11" s="8"/>
      <c r="J11" s="9"/>
    </row>
    <row r="12" spans="1:25" x14ac:dyDescent="0.7">
      <c r="A12" s="6" t="s">
        <v>7</v>
      </c>
      <c r="C12">
        <v>9</v>
      </c>
      <c r="D12">
        <v>5</v>
      </c>
      <c r="E12" s="8"/>
      <c r="F12" s="8"/>
      <c r="G12" s="8"/>
      <c r="H12" s="8"/>
      <c r="I12" s="8"/>
      <c r="J12" s="9"/>
    </row>
    <row r="13" spans="1:25" x14ac:dyDescent="0.7">
      <c r="A13" s="6" t="s">
        <v>8</v>
      </c>
      <c r="C13">
        <v>8</v>
      </c>
      <c r="D13">
        <v>10</v>
      </c>
      <c r="E13" s="8"/>
      <c r="F13" s="8"/>
      <c r="G13" s="8"/>
      <c r="H13" s="8"/>
      <c r="I13" s="8"/>
      <c r="J13" s="9"/>
    </row>
    <row r="14" spans="1:25" x14ac:dyDescent="0.7">
      <c r="A14" s="6" t="s">
        <v>27</v>
      </c>
      <c r="C14">
        <v>2</v>
      </c>
      <c r="D14">
        <v>2</v>
      </c>
      <c r="E14" s="8"/>
      <c r="F14" s="8"/>
      <c r="G14" s="8"/>
      <c r="H14" s="8"/>
      <c r="I14" s="8"/>
      <c r="J14" s="9"/>
    </row>
    <row r="15" spans="1:25" x14ac:dyDescent="0.7">
      <c r="A15" s="6" t="s">
        <v>36</v>
      </c>
      <c r="C15">
        <v>2</v>
      </c>
      <c r="D15">
        <v>8</v>
      </c>
      <c r="E15" s="8"/>
      <c r="F15" s="8"/>
      <c r="G15" s="8"/>
      <c r="H15" s="8"/>
      <c r="I15" s="8"/>
      <c r="J15" s="9"/>
      <c r="T15" s="1"/>
      <c r="U15" s="1"/>
      <c r="X15" s="1"/>
      <c r="Y15" s="1"/>
    </row>
    <row r="16" spans="1:25" x14ac:dyDescent="0.7">
      <c r="A16" s="6" t="s">
        <v>37</v>
      </c>
      <c r="C16">
        <v>30</v>
      </c>
      <c r="D16">
        <v>19</v>
      </c>
      <c r="E16" s="8"/>
      <c r="F16" s="8"/>
      <c r="G16" s="8"/>
      <c r="H16" s="8"/>
      <c r="I16" s="8"/>
      <c r="J16" s="9"/>
    </row>
    <row r="17" spans="1:20" x14ac:dyDescent="0.7">
      <c r="E17" s="8"/>
      <c r="F17" s="8"/>
      <c r="G17" s="8"/>
      <c r="H17" s="8"/>
      <c r="I17" s="8"/>
      <c r="J17" s="8"/>
      <c r="T17" s="3"/>
    </row>
    <row r="18" spans="1:20" x14ac:dyDescent="0.7">
      <c r="E18" s="8"/>
      <c r="F18" s="8"/>
      <c r="G18" s="8"/>
      <c r="H18" s="8"/>
      <c r="I18" s="8"/>
      <c r="J18" s="9"/>
    </row>
    <row r="19" spans="1:20" x14ac:dyDescent="0.7">
      <c r="E19" s="8"/>
      <c r="F19" s="8"/>
      <c r="G19" s="8"/>
      <c r="H19" s="8"/>
      <c r="I19" s="8"/>
      <c r="J19" s="9"/>
    </row>
    <row r="20" spans="1:20" x14ac:dyDescent="0.7">
      <c r="E20" s="8"/>
      <c r="F20" s="8"/>
      <c r="G20" s="8"/>
      <c r="H20" s="8"/>
      <c r="I20" s="8"/>
      <c r="J20" s="8"/>
    </row>
    <row r="21" spans="1:20" x14ac:dyDescent="0.7">
      <c r="E21" s="8"/>
      <c r="F21" s="8"/>
      <c r="G21" s="8"/>
      <c r="H21" s="8"/>
      <c r="I21" s="8"/>
      <c r="J21" s="8"/>
    </row>
    <row r="22" spans="1:20" x14ac:dyDescent="0.7">
      <c r="E22" s="8"/>
      <c r="F22" s="8"/>
      <c r="G22" s="8"/>
      <c r="H22" s="8"/>
      <c r="I22" s="8"/>
      <c r="J22" s="8"/>
    </row>
    <row r="23" spans="1:20" x14ac:dyDescent="0.7">
      <c r="E23" s="8"/>
      <c r="F23" s="8"/>
      <c r="G23" s="8"/>
      <c r="H23" s="8"/>
      <c r="I23" s="8"/>
      <c r="J23" s="8"/>
    </row>
    <row r="24" spans="1:20" x14ac:dyDescent="0.7">
      <c r="E24" s="8"/>
      <c r="F24" s="8"/>
      <c r="G24" s="8"/>
      <c r="H24" s="8"/>
      <c r="I24" s="8"/>
      <c r="J24" s="8"/>
    </row>
    <row r="25" spans="1:20" x14ac:dyDescent="0.7">
      <c r="A25" t="s">
        <v>64</v>
      </c>
      <c r="E25" s="8"/>
      <c r="F25" s="8"/>
      <c r="G25" s="8"/>
      <c r="H25" s="8"/>
      <c r="I25" s="8"/>
      <c r="J25" s="8"/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I26" s="8"/>
      <c r="J26" s="8"/>
    </row>
    <row r="27" spans="1:20" x14ac:dyDescent="0.7">
      <c r="A27" s="6" t="s">
        <v>9</v>
      </c>
      <c r="C27">
        <v>3</v>
      </c>
      <c r="D27">
        <v>5</v>
      </c>
      <c r="E27" s="8"/>
      <c r="F27" s="8"/>
      <c r="G27" s="8"/>
      <c r="H27" s="8"/>
      <c r="I27" s="8"/>
      <c r="J27" s="9"/>
    </row>
    <row r="28" spans="1:20" x14ac:dyDescent="0.7">
      <c r="A28" s="6" t="s">
        <v>10</v>
      </c>
      <c r="C28">
        <v>2</v>
      </c>
      <c r="D28">
        <v>0</v>
      </c>
      <c r="E28" s="8"/>
      <c r="F28" s="8"/>
      <c r="G28" s="8"/>
      <c r="H28" s="8"/>
      <c r="I28" s="8"/>
      <c r="J28" s="9"/>
    </row>
    <row r="29" spans="1:20" x14ac:dyDescent="0.7">
      <c r="A29" s="6" t="s">
        <v>11</v>
      </c>
      <c r="C29">
        <v>5</v>
      </c>
      <c r="D29">
        <v>12</v>
      </c>
      <c r="E29" s="8"/>
      <c r="F29" s="8"/>
      <c r="G29" s="8"/>
      <c r="H29" s="8"/>
      <c r="I29" s="8"/>
      <c r="J29" s="9"/>
    </row>
    <row r="30" spans="1:20" x14ac:dyDescent="0.7">
      <c r="A30" s="6" t="s">
        <v>12</v>
      </c>
      <c r="C30">
        <v>1</v>
      </c>
      <c r="D30">
        <v>2</v>
      </c>
      <c r="E30" s="8"/>
      <c r="F30" s="8"/>
      <c r="G30" s="8"/>
      <c r="H30" s="8"/>
      <c r="I30" s="8"/>
      <c r="J30" s="9"/>
    </row>
    <row r="31" spans="1:20" x14ac:dyDescent="0.7">
      <c r="A31" s="6" t="s">
        <v>13</v>
      </c>
      <c r="C31">
        <v>4</v>
      </c>
      <c r="D31">
        <v>2</v>
      </c>
      <c r="E31" s="8"/>
      <c r="F31" s="8"/>
      <c r="G31" s="8"/>
      <c r="H31" s="8"/>
      <c r="I31" s="8"/>
      <c r="J31" s="9"/>
    </row>
    <row r="32" spans="1:20" x14ac:dyDescent="0.7">
      <c r="A32" s="6" t="s">
        <v>14</v>
      </c>
      <c r="C32">
        <v>3</v>
      </c>
      <c r="D32">
        <v>2</v>
      </c>
      <c r="E32" s="8"/>
      <c r="F32" s="8"/>
      <c r="G32" s="8"/>
      <c r="H32" s="8"/>
      <c r="I32" s="8"/>
      <c r="J32" s="9"/>
    </row>
    <row r="33" spans="1:10" x14ac:dyDescent="0.7">
      <c r="A33" s="6" t="s">
        <v>15</v>
      </c>
      <c r="C33">
        <v>2</v>
      </c>
      <c r="D33">
        <v>3</v>
      </c>
      <c r="J33" s="1"/>
    </row>
    <row r="34" spans="1:10" x14ac:dyDescent="0.7">
      <c r="A34" s="6" t="s">
        <v>63</v>
      </c>
      <c r="C34">
        <v>0</v>
      </c>
      <c r="D34">
        <v>1</v>
      </c>
      <c r="J34" s="1"/>
    </row>
    <row r="35" spans="1:10" x14ac:dyDescent="0.7">
      <c r="J35" s="1"/>
    </row>
    <row r="36" spans="1:10" x14ac:dyDescent="0.7">
      <c r="J36" s="1"/>
    </row>
    <row r="37" spans="1:10" x14ac:dyDescent="0.7">
      <c r="J37" s="1"/>
    </row>
    <row r="38" spans="1:10" x14ac:dyDescent="0.7">
      <c r="J38" s="1"/>
    </row>
    <row r="39" spans="1:10" x14ac:dyDescent="0.7">
      <c r="J39" s="1"/>
    </row>
  </sheetData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9"/>
  <sheetViews>
    <sheetView zoomScale="40" zoomScaleNormal="40" workbookViewId="0">
      <selection activeCell="A39" sqref="A39"/>
    </sheetView>
  </sheetViews>
  <sheetFormatPr defaultRowHeight="17.649999999999999" x14ac:dyDescent="0.7"/>
  <cols>
    <col min="10" max="10" width="9" customWidth="1"/>
  </cols>
  <sheetData>
    <row r="1" spans="1:25" x14ac:dyDescent="0.7">
      <c r="A1" t="s">
        <v>49</v>
      </c>
    </row>
    <row r="3" spans="1:25" x14ac:dyDescent="0.7">
      <c r="A3" t="s">
        <v>50</v>
      </c>
      <c r="E3" s="8"/>
      <c r="F3" s="8"/>
      <c r="G3" s="8"/>
      <c r="H3" s="8"/>
      <c r="J3" t="s">
        <v>76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18</v>
      </c>
    </row>
    <row r="5" spans="1:25" x14ac:dyDescent="0.7">
      <c r="A5" s="6" t="s">
        <v>0</v>
      </c>
      <c r="C5" s="1">
        <f>(correct!C5/(correct!C5+incorrect!C5))*100</f>
        <v>74.358974358974365</v>
      </c>
      <c r="D5" s="1">
        <f>(correct!D5/(correct!D5+incorrect!D5))*100</f>
        <v>86.111111111111114</v>
      </c>
      <c r="E5" s="9"/>
      <c r="F5" s="9"/>
      <c r="G5" s="9"/>
      <c r="H5" s="9"/>
      <c r="J5" s="1">
        <f t="shared" ref="J5:J16" si="0">AVERAGE(B5:H5)</f>
        <v>80.23504273504274</v>
      </c>
    </row>
    <row r="6" spans="1:25" x14ac:dyDescent="0.7">
      <c r="A6" s="6" t="s">
        <v>1</v>
      </c>
      <c r="C6" s="1">
        <f>(correct!C6/(correct!C6+incorrect!C6))*100</f>
        <v>84.090909090909093</v>
      </c>
      <c r="D6" s="1">
        <f>(correct!D6/(correct!D6+incorrect!D6))*100</f>
        <v>90.476190476190482</v>
      </c>
      <c r="E6" s="9"/>
      <c r="F6" s="9"/>
      <c r="G6" s="9"/>
      <c r="H6" s="9"/>
      <c r="J6" s="1">
        <f t="shared" si="0"/>
        <v>87.283549783549788</v>
      </c>
    </row>
    <row r="7" spans="1:25" x14ac:dyDescent="0.7">
      <c r="A7" s="6" t="s">
        <v>2</v>
      </c>
      <c r="C7" s="1">
        <f>(correct!C7/(correct!C7+incorrect!C7))*100</f>
        <v>92.592592592592595</v>
      </c>
      <c r="D7" s="1">
        <f>(correct!D7/(correct!D7+incorrect!D7))*100</f>
        <v>68.75</v>
      </c>
      <c r="E7" s="9"/>
      <c r="F7" s="9"/>
      <c r="G7" s="9"/>
      <c r="H7" s="9"/>
      <c r="J7" s="1">
        <f t="shared" si="0"/>
        <v>80.671296296296305</v>
      </c>
    </row>
    <row r="8" spans="1:25" x14ac:dyDescent="0.7">
      <c r="A8" s="6" t="s">
        <v>3</v>
      </c>
      <c r="C8" s="1">
        <f>(correct!C8/(correct!C8+incorrect!C8))*100</f>
        <v>73.91304347826086</v>
      </c>
      <c r="D8" s="1">
        <f>(correct!D8/(correct!D8+incorrect!D8))*100</f>
        <v>65.853658536585371</v>
      </c>
      <c r="E8" s="9"/>
      <c r="F8" s="9"/>
      <c r="G8" s="9"/>
      <c r="H8" s="9"/>
      <c r="J8" s="1">
        <f t="shared" si="0"/>
        <v>69.883351007423116</v>
      </c>
    </row>
    <row r="9" spans="1:25" x14ac:dyDescent="0.7">
      <c r="A9" s="6" t="s">
        <v>4</v>
      </c>
      <c r="C9" s="1">
        <f>(correct!C9/(correct!C9+incorrect!C9))*100</f>
        <v>90.476190476190482</v>
      </c>
      <c r="D9" s="1">
        <f>(correct!D9/(correct!D9+incorrect!D9))*100</f>
        <v>83.78378378378379</v>
      </c>
      <c r="E9" s="9"/>
      <c r="F9" s="9"/>
      <c r="G9" s="9"/>
      <c r="H9" s="9"/>
      <c r="J9" s="1">
        <f t="shared" si="0"/>
        <v>87.129987129987143</v>
      </c>
    </row>
    <row r="10" spans="1:25" x14ac:dyDescent="0.7">
      <c r="A10" s="6" t="s">
        <v>5</v>
      </c>
      <c r="B10" s="1"/>
      <c r="C10" s="1">
        <f>(correct!C10/(correct!C10+incorrect!C10))*100</f>
        <v>90.625</v>
      </c>
      <c r="D10" s="1">
        <f>(correct!D10/(correct!D10+incorrect!D10))*100</f>
        <v>69.696969696969703</v>
      </c>
      <c r="E10" s="9"/>
      <c r="F10" s="9"/>
      <c r="G10" s="9"/>
      <c r="H10" s="9"/>
      <c r="J10" s="1">
        <f t="shared" si="0"/>
        <v>80.160984848484844</v>
      </c>
    </row>
    <row r="11" spans="1:25" x14ac:dyDescent="0.7">
      <c r="A11" s="6" t="s">
        <v>6</v>
      </c>
      <c r="B11" s="1"/>
      <c r="C11" s="1">
        <f>(correct!C11/(correct!C11+incorrect!C11))*100</f>
        <v>86.36363636363636</v>
      </c>
      <c r="D11" s="1">
        <f>(correct!D11/(correct!D11+incorrect!D11))*100</f>
        <v>100</v>
      </c>
      <c r="E11" s="9"/>
      <c r="F11" s="9"/>
      <c r="G11" s="9"/>
      <c r="H11" s="9"/>
      <c r="J11" s="1">
        <f t="shared" si="0"/>
        <v>93.181818181818187</v>
      </c>
    </row>
    <row r="12" spans="1:25" x14ac:dyDescent="0.7">
      <c r="A12" s="6" t="s">
        <v>7</v>
      </c>
      <c r="B12" s="1"/>
      <c r="C12" s="1">
        <f>(correct!C12/(correct!C12+incorrect!C12))*100</f>
        <v>93.333333333333329</v>
      </c>
      <c r="D12" s="1">
        <f>(correct!D12/(correct!D12+incorrect!D12))*100</f>
        <v>85.18518518518519</v>
      </c>
      <c r="E12" s="9"/>
      <c r="F12" s="9"/>
      <c r="G12" s="9"/>
      <c r="H12" s="9"/>
      <c r="J12" s="1">
        <f t="shared" si="0"/>
        <v>89.259259259259267</v>
      </c>
    </row>
    <row r="13" spans="1:25" x14ac:dyDescent="0.7">
      <c r="A13" s="6" t="s">
        <v>8</v>
      </c>
      <c r="B13" s="1"/>
      <c r="C13" s="1">
        <f>(correct!C13/(correct!C13+incorrect!C13))*100</f>
        <v>72.41379310344827</v>
      </c>
      <c r="D13" s="1">
        <f>(correct!D13/(correct!D13+incorrect!D13))*100</f>
        <v>77.777777777777786</v>
      </c>
      <c r="E13" s="9"/>
      <c r="F13" s="9"/>
      <c r="G13" s="9"/>
      <c r="H13" s="9"/>
      <c r="J13" s="1">
        <f t="shared" si="0"/>
        <v>75.095785440613028</v>
      </c>
    </row>
    <row r="14" spans="1:25" x14ac:dyDescent="0.7">
      <c r="A14" s="6" t="s">
        <v>32</v>
      </c>
      <c r="B14" s="1"/>
      <c r="C14" s="1">
        <f>(correct!C14/(correct!C14+incorrect!C14))*100</f>
        <v>84.615384615384613</v>
      </c>
      <c r="D14" s="1">
        <f>(correct!D14/(correct!D14+incorrect!D14))*100</f>
        <v>77.142857142857153</v>
      </c>
      <c r="E14" s="9"/>
      <c r="F14" s="9"/>
      <c r="G14" s="9"/>
      <c r="H14" s="9"/>
      <c r="J14" s="1">
        <f t="shared" si="0"/>
        <v>80.879120879120876</v>
      </c>
      <c r="T14" t="s">
        <v>68</v>
      </c>
      <c r="U14" t="s">
        <v>70</v>
      </c>
      <c r="X14" t="s">
        <v>69</v>
      </c>
      <c r="Y14" t="s">
        <v>71</v>
      </c>
    </row>
    <row r="15" spans="1:25" x14ac:dyDescent="0.7">
      <c r="A15" s="6" t="s">
        <v>40</v>
      </c>
      <c r="C15" s="1">
        <f>(correct!C15/(correct!C15+incorrect!C15))*100</f>
        <v>75.757575757575751</v>
      </c>
      <c r="D15" s="1">
        <f>(correct!D15/(correct!D15+incorrect!D15))*100</f>
        <v>77.777777777777786</v>
      </c>
      <c r="E15" s="9"/>
      <c r="F15" s="9"/>
      <c r="G15" s="9"/>
      <c r="H15" s="9"/>
      <c r="J15" s="1">
        <f t="shared" si="0"/>
        <v>76.767676767676761</v>
      </c>
      <c r="S15" t="s">
        <v>22</v>
      </c>
      <c r="T15" s="1">
        <f>J18</f>
        <v>80.937911919695225</v>
      </c>
      <c r="U15" s="1">
        <f>J38</f>
        <v>85.546965966364624</v>
      </c>
      <c r="W15" t="s">
        <v>19</v>
      </c>
      <c r="X15" s="1">
        <f>J19</f>
        <v>2.0913492280322434</v>
      </c>
      <c r="Y15" s="1">
        <f>J39</f>
        <v>2.0953794530327916</v>
      </c>
    </row>
    <row r="16" spans="1:25" x14ac:dyDescent="0.7">
      <c r="A16" s="6" t="s">
        <v>41</v>
      </c>
      <c r="C16" s="1">
        <f>(correct!C16/(correct!C16+incorrect!C16))*100</f>
        <v>77.777777777777786</v>
      </c>
      <c r="D16" s="1">
        <f>(correct!D16/(correct!D16+incorrect!D16))*100</f>
        <v>63.636363636363633</v>
      </c>
      <c r="E16" s="9"/>
      <c r="F16" s="9"/>
      <c r="G16" s="9"/>
      <c r="H16" s="9"/>
      <c r="J16" s="1">
        <f t="shared" si="0"/>
        <v>70.707070707070713</v>
      </c>
    </row>
    <row r="17" spans="1:20" x14ac:dyDescent="0.7">
      <c r="C17" s="1"/>
      <c r="D17" s="1"/>
      <c r="E17" s="9"/>
      <c r="F17" s="9"/>
      <c r="G17" s="9"/>
      <c r="H17" s="9"/>
      <c r="S17" t="s">
        <v>20</v>
      </c>
      <c r="T17" s="3">
        <f>TTEST(J5:J16,J27:J36,2,2)</f>
        <v>0.15271028633597883</v>
      </c>
    </row>
    <row r="18" spans="1:20" x14ac:dyDescent="0.7">
      <c r="A18" t="s">
        <v>77</v>
      </c>
      <c r="C18" s="1"/>
      <c r="D18" s="1"/>
      <c r="E18" s="9"/>
      <c r="F18" s="9"/>
      <c r="G18" s="9"/>
      <c r="H18" s="9"/>
      <c r="J18" s="1">
        <f>AVERAGE(J5:J16)</f>
        <v>80.937911919695225</v>
      </c>
    </row>
    <row r="19" spans="1:20" x14ac:dyDescent="0.7">
      <c r="A19" t="s">
        <v>16</v>
      </c>
      <c r="C19" s="1"/>
      <c r="D19" s="1"/>
      <c r="E19" s="9"/>
      <c r="F19" s="9"/>
      <c r="G19" s="9"/>
      <c r="H19" s="9"/>
      <c r="J19" s="1">
        <f>STDEV(J5:J16)/SQRT(COUNT(J5:J16))</f>
        <v>2.0913492280322434</v>
      </c>
    </row>
    <row r="20" spans="1:20" x14ac:dyDescent="0.7">
      <c r="C20" s="1"/>
      <c r="D20" s="1"/>
      <c r="E20" s="9"/>
      <c r="F20" s="9"/>
      <c r="G20" s="9"/>
      <c r="H20" s="9"/>
    </row>
    <row r="21" spans="1:20" x14ac:dyDescent="0.7">
      <c r="C21" s="1"/>
      <c r="D21" s="1"/>
      <c r="E21" s="9"/>
      <c r="F21" s="9"/>
      <c r="G21" s="9"/>
      <c r="H21" s="9"/>
    </row>
    <row r="22" spans="1:20" x14ac:dyDescent="0.7">
      <c r="C22" s="1"/>
      <c r="D22" s="1"/>
      <c r="E22" s="9"/>
      <c r="F22" s="9"/>
      <c r="G22" s="9"/>
      <c r="H22" s="9"/>
    </row>
    <row r="23" spans="1:20" x14ac:dyDescent="0.7">
      <c r="C23" s="1"/>
      <c r="D23" s="1"/>
      <c r="E23" s="9"/>
      <c r="F23" s="9"/>
      <c r="G23" s="9"/>
      <c r="H23" s="9"/>
    </row>
    <row r="24" spans="1:20" x14ac:dyDescent="0.7">
      <c r="C24" s="1"/>
      <c r="D24" s="1"/>
      <c r="E24" s="9"/>
      <c r="F24" s="9"/>
      <c r="G24" s="9"/>
      <c r="H24" s="9"/>
    </row>
    <row r="25" spans="1:20" x14ac:dyDescent="0.7">
      <c r="A25" t="s">
        <v>48</v>
      </c>
      <c r="C25" s="1"/>
      <c r="D25" s="1"/>
      <c r="E25" s="9"/>
      <c r="F25" s="9"/>
      <c r="G25" s="9"/>
      <c r="H25" s="9"/>
      <c r="J25" t="s">
        <v>78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J26" t="s">
        <v>66</v>
      </c>
    </row>
    <row r="27" spans="1:20" x14ac:dyDescent="0.7">
      <c r="A27" s="6" t="s">
        <v>9</v>
      </c>
      <c r="B27" s="1"/>
      <c r="C27" s="1">
        <f>(correct!C27/(correct!C27+incorrect!C27))*100</f>
        <v>85.074626865671647</v>
      </c>
      <c r="D27" s="1">
        <f>(correct!D27/(correct!D27+incorrect!D27))*100</f>
        <v>91.379310344827587</v>
      </c>
      <c r="E27" s="9"/>
      <c r="F27" s="9"/>
      <c r="G27" s="9"/>
      <c r="H27" s="9"/>
      <c r="I27" s="1"/>
      <c r="J27" s="1">
        <f t="shared" ref="J27:J34" si="1">AVERAGE(B27:H27)</f>
        <v>88.226968605249624</v>
      </c>
    </row>
    <row r="28" spans="1:20" x14ac:dyDescent="0.7">
      <c r="A28" s="6" t="s">
        <v>10</v>
      </c>
      <c r="B28" s="1"/>
      <c r="C28" s="1">
        <f>(correct!C28/(correct!C28+incorrect!C28))*100</f>
        <v>76.666666666666671</v>
      </c>
      <c r="D28" s="1">
        <f>(correct!D28/(correct!D28+incorrect!D28))*100</f>
        <v>93.103448275862064</v>
      </c>
      <c r="E28" s="9"/>
      <c r="F28" s="9"/>
      <c r="G28" s="9"/>
      <c r="H28" s="9"/>
      <c r="I28" s="1"/>
      <c r="J28" s="1">
        <f t="shared" si="1"/>
        <v>84.885057471264361</v>
      </c>
    </row>
    <row r="29" spans="1:20" x14ac:dyDescent="0.7">
      <c r="A29" s="6" t="s">
        <v>11</v>
      </c>
      <c r="B29" s="1"/>
      <c r="C29" s="1">
        <f>(correct!C29/(correct!C29+incorrect!C29))*100</f>
        <v>86.04651162790698</v>
      </c>
      <c r="D29" s="1">
        <f>(correct!D29/(correct!D29+incorrect!D29))*100</f>
        <v>94</v>
      </c>
      <c r="E29" s="9"/>
      <c r="F29" s="9"/>
      <c r="G29" s="9"/>
      <c r="H29" s="9"/>
      <c r="I29" s="1"/>
      <c r="J29" s="1">
        <f t="shared" si="1"/>
        <v>90.023255813953483</v>
      </c>
    </row>
    <row r="30" spans="1:20" x14ac:dyDescent="0.7">
      <c r="A30" s="6" t="s">
        <v>12</v>
      </c>
      <c r="B30" s="1"/>
      <c r="C30" s="1">
        <f>(correct!C30/(correct!C30+incorrect!C30))*100</f>
        <v>83.333333333333343</v>
      </c>
      <c r="D30" s="1">
        <f>(correct!D30/(correct!D30+incorrect!D30))*100</f>
        <v>75</v>
      </c>
      <c r="E30" s="9"/>
      <c r="F30" s="9"/>
      <c r="G30" s="9"/>
      <c r="H30" s="9"/>
      <c r="I30" s="1"/>
      <c r="J30" s="1">
        <f t="shared" si="1"/>
        <v>79.166666666666671</v>
      </c>
    </row>
    <row r="31" spans="1:20" x14ac:dyDescent="0.7">
      <c r="A31" s="6" t="s">
        <v>13</v>
      </c>
      <c r="B31" s="1"/>
      <c r="C31" s="1">
        <f>(correct!C31/(correct!C31+incorrect!C31))*100</f>
        <v>80.769230769230774</v>
      </c>
      <c r="D31" s="1">
        <f>(correct!D31/(correct!D31+incorrect!D31))*100</f>
        <v>78.94736842105263</v>
      </c>
      <c r="E31" s="9"/>
      <c r="F31" s="9"/>
      <c r="G31" s="9"/>
      <c r="H31" s="9"/>
      <c r="I31" s="1"/>
      <c r="J31" s="1">
        <f t="shared" si="1"/>
        <v>79.858299595141702</v>
      </c>
    </row>
    <row r="32" spans="1:20" x14ac:dyDescent="0.7">
      <c r="A32" s="6" t="s">
        <v>14</v>
      </c>
      <c r="B32" s="1"/>
      <c r="C32" s="1">
        <f>(correct!C32/(correct!C32+incorrect!C32))*100</f>
        <v>70.967741935483872</v>
      </c>
      <c r="D32" s="1">
        <f>(correct!D32/(correct!D32+incorrect!D32))*100</f>
        <v>87.5</v>
      </c>
      <c r="E32" s="9"/>
      <c r="F32" s="9"/>
      <c r="G32" s="9"/>
      <c r="H32" s="9"/>
      <c r="I32" s="1"/>
      <c r="J32" s="1">
        <f t="shared" si="1"/>
        <v>79.233870967741936</v>
      </c>
    </row>
    <row r="33" spans="1:10" x14ac:dyDescent="0.7">
      <c r="A33" s="6" t="s">
        <v>15</v>
      </c>
      <c r="B33" s="1"/>
      <c r="C33" s="1">
        <f>(correct!C33/(correct!C33+incorrect!C33))*100</f>
        <v>100</v>
      </c>
      <c r="D33" s="1">
        <f>(correct!D33/(correct!D33+incorrect!D33))*100</f>
        <v>91.304347826086953</v>
      </c>
      <c r="E33" s="9"/>
      <c r="F33" s="9"/>
      <c r="G33" s="9"/>
      <c r="H33" s="9"/>
      <c r="I33" s="1"/>
      <c r="J33" s="1">
        <f t="shared" si="1"/>
        <v>95.65217391304347</v>
      </c>
    </row>
    <row r="34" spans="1:10" x14ac:dyDescent="0.7">
      <c r="A34" s="6" t="s">
        <v>33</v>
      </c>
      <c r="B34" s="1"/>
      <c r="C34" s="1">
        <f>(correct!C34/(correct!C34+incorrect!C34))*100</f>
        <v>89.473684210526315</v>
      </c>
      <c r="D34" s="1">
        <f>(correct!D34/(correct!D34+incorrect!D34))*100</f>
        <v>85.18518518518519</v>
      </c>
      <c r="E34" s="9"/>
      <c r="F34" s="9"/>
      <c r="G34" s="9"/>
      <c r="H34" s="9"/>
      <c r="I34" s="1"/>
      <c r="J34" s="1">
        <f t="shared" si="1"/>
        <v>87.32943469785576</v>
      </c>
    </row>
    <row r="35" spans="1:10" x14ac:dyDescent="0.7">
      <c r="B35" s="1"/>
      <c r="C35" s="1"/>
      <c r="D35" s="1"/>
      <c r="E35" s="9"/>
      <c r="F35" s="9"/>
      <c r="G35" s="9"/>
      <c r="H35" s="9"/>
      <c r="I35" s="1"/>
      <c r="J35" s="1"/>
    </row>
    <row r="36" spans="1:10" x14ac:dyDescent="0.7">
      <c r="B36" s="1"/>
      <c r="C36" s="1"/>
      <c r="D36" s="1"/>
      <c r="E36" s="9"/>
      <c r="F36" s="9"/>
      <c r="G36" s="9"/>
      <c r="H36" s="9"/>
      <c r="I36" s="1"/>
      <c r="J36" s="1"/>
    </row>
    <row r="37" spans="1:10" x14ac:dyDescent="0.7">
      <c r="B37" s="1"/>
      <c r="C37" s="1"/>
      <c r="D37" s="1"/>
      <c r="E37" s="9"/>
      <c r="F37" s="9"/>
      <c r="G37" s="9"/>
      <c r="H37" s="9"/>
      <c r="I37" s="1"/>
      <c r="J37" s="1"/>
    </row>
    <row r="38" spans="1:10" x14ac:dyDescent="0.7">
      <c r="A38" t="s">
        <v>74</v>
      </c>
      <c r="B38" s="1"/>
      <c r="C38" s="1"/>
      <c r="D38" s="1"/>
      <c r="E38" s="9"/>
      <c r="F38" s="9"/>
      <c r="G38" s="9"/>
      <c r="H38" s="9"/>
      <c r="I38" s="1"/>
      <c r="J38" s="1">
        <f>AVERAGE(J27:J36)</f>
        <v>85.546965966364624</v>
      </c>
    </row>
    <row r="39" spans="1:10" x14ac:dyDescent="0.7">
      <c r="A39" t="s">
        <v>16</v>
      </c>
      <c r="B39" s="1"/>
      <c r="C39" s="1"/>
      <c r="D39" s="1"/>
      <c r="E39" s="1"/>
      <c r="F39" s="1"/>
      <c r="G39" s="1"/>
      <c r="H39" s="1"/>
      <c r="I39" s="1"/>
      <c r="J39" s="1">
        <f>STDEV(J27:J36)/SQRT(COUNT(J27:J36))</f>
        <v>2.0953794530327916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9"/>
  <sheetViews>
    <sheetView zoomScale="40" zoomScaleNormal="40" workbookViewId="0">
      <selection activeCell="A39" sqref="A39"/>
    </sheetView>
  </sheetViews>
  <sheetFormatPr defaultRowHeight="17.649999999999999" x14ac:dyDescent="0.7"/>
  <sheetData>
    <row r="1" spans="1:25" x14ac:dyDescent="0.7">
      <c r="A1" t="s">
        <v>47</v>
      </c>
      <c r="E1" s="8"/>
      <c r="F1" s="8"/>
      <c r="G1" s="8"/>
      <c r="H1" s="8"/>
    </row>
    <row r="2" spans="1:25" x14ac:dyDescent="0.7">
      <c r="E2" s="8"/>
      <c r="F2" s="8"/>
      <c r="G2" s="8"/>
      <c r="H2" s="8"/>
    </row>
    <row r="3" spans="1:25" x14ac:dyDescent="0.7">
      <c r="A3" t="s">
        <v>43</v>
      </c>
      <c r="E3" s="8"/>
      <c r="F3" s="8"/>
      <c r="G3" s="8"/>
      <c r="H3" s="8"/>
      <c r="J3" t="s">
        <v>76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18</v>
      </c>
    </row>
    <row r="5" spans="1:25" x14ac:dyDescent="0.7">
      <c r="A5" s="6" t="s">
        <v>0</v>
      </c>
      <c r="C5">
        <v>81</v>
      </c>
      <c r="D5">
        <v>65</v>
      </c>
      <c r="E5" s="8"/>
      <c r="F5" s="8"/>
      <c r="G5" s="8"/>
      <c r="H5" s="8"/>
      <c r="J5" s="1">
        <f>AVERAGE(B5:H5)</f>
        <v>73</v>
      </c>
    </row>
    <row r="6" spans="1:25" x14ac:dyDescent="0.7">
      <c r="A6" s="6" t="s">
        <v>1</v>
      </c>
      <c r="C6">
        <v>95</v>
      </c>
      <c r="D6">
        <v>99</v>
      </c>
      <c r="E6" s="8"/>
      <c r="F6" s="8"/>
      <c r="G6" s="8"/>
      <c r="H6" s="8"/>
      <c r="J6" s="1">
        <f t="shared" ref="J6:J16" si="0">AVERAGE(B6:H6)</f>
        <v>97</v>
      </c>
    </row>
    <row r="7" spans="1:25" x14ac:dyDescent="0.7">
      <c r="A7" s="6" t="s">
        <v>2</v>
      </c>
      <c r="C7">
        <v>100</v>
      </c>
      <c r="D7">
        <v>100</v>
      </c>
      <c r="E7" s="8"/>
      <c r="F7" s="8"/>
      <c r="G7" s="8"/>
      <c r="H7" s="8"/>
      <c r="J7" s="1">
        <f t="shared" si="0"/>
        <v>100</v>
      </c>
    </row>
    <row r="8" spans="1:25" x14ac:dyDescent="0.7">
      <c r="A8" s="6" t="s">
        <v>3</v>
      </c>
      <c r="C8">
        <v>100</v>
      </c>
      <c r="D8">
        <v>100</v>
      </c>
      <c r="E8" s="8"/>
      <c r="F8" s="8"/>
      <c r="G8" s="8"/>
      <c r="H8" s="8"/>
      <c r="J8" s="1">
        <f t="shared" si="0"/>
        <v>100</v>
      </c>
    </row>
    <row r="9" spans="1:25" x14ac:dyDescent="0.7">
      <c r="A9" s="6" t="s">
        <v>4</v>
      </c>
      <c r="C9">
        <v>85</v>
      </c>
      <c r="D9">
        <v>100</v>
      </c>
      <c r="E9" s="8"/>
      <c r="F9" s="8"/>
      <c r="G9" s="8"/>
      <c r="H9" s="8"/>
      <c r="J9" s="1">
        <f t="shared" si="0"/>
        <v>92.5</v>
      </c>
    </row>
    <row r="10" spans="1:25" x14ac:dyDescent="0.7">
      <c r="A10" s="6" t="s">
        <v>5</v>
      </c>
      <c r="C10">
        <v>93</v>
      </c>
      <c r="D10">
        <v>78</v>
      </c>
      <c r="E10" s="8"/>
      <c r="F10" s="8"/>
      <c r="G10" s="8"/>
      <c r="H10" s="8"/>
      <c r="J10" s="1">
        <f t="shared" si="0"/>
        <v>85.5</v>
      </c>
    </row>
    <row r="11" spans="1:25" x14ac:dyDescent="0.7">
      <c r="A11" s="6" t="s">
        <v>6</v>
      </c>
      <c r="C11">
        <v>77</v>
      </c>
      <c r="D11">
        <v>98</v>
      </c>
      <c r="E11" s="8"/>
      <c r="F11" s="8"/>
      <c r="G11" s="8"/>
      <c r="H11" s="8"/>
      <c r="J11" s="1">
        <f t="shared" si="0"/>
        <v>87.5</v>
      </c>
    </row>
    <row r="12" spans="1:25" x14ac:dyDescent="0.7">
      <c r="A12" s="6" t="s">
        <v>7</v>
      </c>
      <c r="C12">
        <v>82</v>
      </c>
      <c r="D12">
        <v>90</v>
      </c>
      <c r="E12" s="8"/>
      <c r="F12" s="8"/>
      <c r="G12" s="8"/>
      <c r="H12" s="8"/>
      <c r="J12" s="1">
        <f t="shared" si="0"/>
        <v>86</v>
      </c>
    </row>
    <row r="13" spans="1:25" x14ac:dyDescent="0.7">
      <c r="A13" s="6" t="s">
        <v>8</v>
      </c>
      <c r="C13">
        <v>81</v>
      </c>
      <c r="D13">
        <v>86</v>
      </c>
      <c r="E13" s="8"/>
      <c r="F13" s="8"/>
      <c r="G13" s="8"/>
      <c r="H13" s="8"/>
      <c r="J13" s="1">
        <f t="shared" si="0"/>
        <v>83.5</v>
      </c>
    </row>
    <row r="14" spans="1:25" x14ac:dyDescent="0.7">
      <c r="A14" s="6" t="s">
        <v>29</v>
      </c>
      <c r="C14">
        <v>65</v>
      </c>
      <c r="D14">
        <v>99</v>
      </c>
      <c r="E14" s="8"/>
      <c r="F14" s="8"/>
      <c r="G14" s="8"/>
      <c r="H14" s="8"/>
      <c r="J14" s="1">
        <f t="shared" si="0"/>
        <v>82</v>
      </c>
      <c r="T14" t="s">
        <v>68</v>
      </c>
      <c r="U14" t="s">
        <v>70</v>
      </c>
      <c r="X14" t="s">
        <v>69</v>
      </c>
      <c r="Y14" t="s">
        <v>71</v>
      </c>
    </row>
    <row r="15" spans="1:25" x14ac:dyDescent="0.7">
      <c r="A15" s="6" t="s">
        <v>36</v>
      </c>
      <c r="C15">
        <v>100</v>
      </c>
      <c r="D15">
        <v>100</v>
      </c>
      <c r="E15" s="8"/>
      <c r="F15" s="8"/>
      <c r="G15" s="8"/>
      <c r="H15" s="8"/>
      <c r="J15" s="1">
        <f t="shared" si="0"/>
        <v>100</v>
      </c>
      <c r="S15" t="s">
        <v>22</v>
      </c>
      <c r="T15" s="1">
        <f>J18</f>
        <v>86.75</v>
      </c>
      <c r="U15" s="1">
        <f>J38</f>
        <v>85.25</v>
      </c>
      <c r="W15" t="s">
        <v>19</v>
      </c>
      <c r="X15" s="1">
        <f>J19</f>
        <v>3.8555843011183537</v>
      </c>
      <c r="Y15" s="1">
        <f>J39</f>
        <v>4.5698937155505677</v>
      </c>
    </row>
    <row r="16" spans="1:25" x14ac:dyDescent="0.7">
      <c r="A16" s="6" t="s">
        <v>37</v>
      </c>
      <c r="C16">
        <v>60</v>
      </c>
      <c r="D16">
        <v>48</v>
      </c>
      <c r="E16" s="8"/>
      <c r="F16" s="8"/>
      <c r="G16" s="8"/>
      <c r="H16" s="8"/>
      <c r="J16" s="1">
        <f t="shared" si="0"/>
        <v>54</v>
      </c>
    </row>
    <row r="17" spans="1:20" x14ac:dyDescent="0.7">
      <c r="E17" s="8"/>
      <c r="F17" s="8"/>
      <c r="G17" s="8"/>
      <c r="H17" s="8"/>
      <c r="S17" t="s">
        <v>20</v>
      </c>
      <c r="T17" s="3">
        <f>TTEST(J5:J16,J27:J36,2,2)</f>
        <v>0.8060683426237365</v>
      </c>
    </row>
    <row r="18" spans="1:20" x14ac:dyDescent="0.7">
      <c r="A18" t="s">
        <v>74</v>
      </c>
      <c r="E18" s="8"/>
      <c r="F18" s="8"/>
      <c r="G18" s="8"/>
      <c r="H18" s="8"/>
      <c r="J18" s="1">
        <f>AVERAGE(J5:J16)</f>
        <v>86.75</v>
      </c>
    </row>
    <row r="19" spans="1:20" x14ac:dyDescent="0.7">
      <c r="A19" t="s">
        <v>16</v>
      </c>
      <c r="E19" s="8"/>
      <c r="F19" s="8"/>
      <c r="G19" s="8"/>
      <c r="H19" s="8"/>
      <c r="J19" s="1">
        <f>STDEV(J5:J16)/SQRT(COUNT(J5:J16))</f>
        <v>3.8555843011183537</v>
      </c>
    </row>
    <row r="20" spans="1:20" x14ac:dyDescent="0.7">
      <c r="E20" s="8"/>
      <c r="F20" s="8"/>
      <c r="G20" s="8"/>
      <c r="H20" s="8"/>
    </row>
    <row r="21" spans="1:20" x14ac:dyDescent="0.7">
      <c r="E21" s="8"/>
      <c r="F21" s="8"/>
      <c r="G21" s="8"/>
      <c r="H21" s="8"/>
    </row>
    <row r="22" spans="1:20" x14ac:dyDescent="0.7">
      <c r="E22" s="8"/>
      <c r="F22" s="8"/>
      <c r="G22" s="8"/>
      <c r="H22" s="8"/>
    </row>
    <row r="23" spans="1:20" x14ac:dyDescent="0.7">
      <c r="E23" s="8"/>
      <c r="F23" s="8"/>
      <c r="G23" s="8"/>
      <c r="H23" s="8"/>
    </row>
    <row r="24" spans="1:20" x14ac:dyDescent="0.7">
      <c r="E24" s="8"/>
      <c r="F24" s="8"/>
      <c r="G24" s="8"/>
      <c r="H24" s="8"/>
    </row>
    <row r="25" spans="1:20" x14ac:dyDescent="0.7">
      <c r="A25" t="s">
        <v>48</v>
      </c>
      <c r="E25" s="8"/>
      <c r="F25" s="8"/>
      <c r="G25" s="8"/>
      <c r="H25" s="8"/>
      <c r="J25" t="s">
        <v>79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J26" t="s">
        <v>66</v>
      </c>
    </row>
    <row r="27" spans="1:20" x14ac:dyDescent="0.7">
      <c r="A27" s="6" t="s">
        <v>9</v>
      </c>
      <c r="C27">
        <v>100</v>
      </c>
      <c r="D27">
        <v>100</v>
      </c>
      <c r="E27" s="8"/>
      <c r="F27" s="8"/>
      <c r="G27" s="8"/>
      <c r="H27" s="8"/>
      <c r="J27" s="1">
        <f>AVERAGE(C27:H27)</f>
        <v>100</v>
      </c>
    </row>
    <row r="28" spans="1:20" x14ac:dyDescent="0.7">
      <c r="A28" s="6" t="s">
        <v>10</v>
      </c>
      <c r="C28">
        <v>88</v>
      </c>
      <c r="D28">
        <v>79</v>
      </c>
      <c r="E28" s="8"/>
      <c r="F28" s="8"/>
      <c r="G28" s="8"/>
      <c r="H28" s="8"/>
      <c r="J28" s="1">
        <f t="shared" ref="J28:J34" si="1">AVERAGE(C28:H28)</f>
        <v>83.5</v>
      </c>
    </row>
    <row r="29" spans="1:20" x14ac:dyDescent="0.7">
      <c r="A29" s="6" t="s">
        <v>11</v>
      </c>
      <c r="C29">
        <v>95</v>
      </c>
      <c r="D29">
        <v>97</v>
      </c>
      <c r="E29" s="8"/>
      <c r="F29" s="8"/>
      <c r="G29" s="8"/>
      <c r="H29" s="8"/>
      <c r="J29" s="1">
        <f t="shared" si="1"/>
        <v>96</v>
      </c>
    </row>
    <row r="30" spans="1:20" x14ac:dyDescent="0.7">
      <c r="A30" s="6" t="s">
        <v>12</v>
      </c>
      <c r="C30">
        <v>72</v>
      </c>
      <c r="D30">
        <v>73</v>
      </c>
      <c r="E30" s="8"/>
      <c r="F30" s="8"/>
      <c r="G30" s="8"/>
      <c r="H30" s="8"/>
      <c r="J30" s="1">
        <f t="shared" si="1"/>
        <v>72.5</v>
      </c>
    </row>
    <row r="31" spans="1:20" x14ac:dyDescent="0.7">
      <c r="A31" s="6" t="s">
        <v>13</v>
      </c>
      <c r="C31">
        <v>93</v>
      </c>
      <c r="D31">
        <v>83</v>
      </c>
      <c r="E31" s="8"/>
      <c r="F31" s="8"/>
      <c r="G31" s="8"/>
      <c r="H31" s="8"/>
      <c r="J31" s="1">
        <f t="shared" si="1"/>
        <v>88</v>
      </c>
    </row>
    <row r="32" spans="1:20" x14ac:dyDescent="0.7">
      <c r="A32" s="6" t="s">
        <v>14</v>
      </c>
      <c r="C32">
        <v>73</v>
      </c>
      <c r="D32">
        <v>52</v>
      </c>
      <c r="E32" s="8"/>
      <c r="F32" s="8"/>
      <c r="G32" s="8"/>
      <c r="H32" s="8"/>
      <c r="J32" s="1">
        <f t="shared" si="1"/>
        <v>62.5</v>
      </c>
    </row>
    <row r="33" spans="1:10" x14ac:dyDescent="0.7">
      <c r="A33" s="6" t="s">
        <v>15</v>
      </c>
      <c r="C33">
        <v>81</v>
      </c>
      <c r="D33">
        <v>84</v>
      </c>
      <c r="E33" s="8"/>
      <c r="F33" s="8"/>
      <c r="G33" s="8"/>
      <c r="H33" s="8"/>
      <c r="J33" s="1">
        <f t="shared" si="1"/>
        <v>82.5</v>
      </c>
    </row>
    <row r="34" spans="1:10" x14ac:dyDescent="0.7">
      <c r="A34" s="6" t="s">
        <v>30</v>
      </c>
      <c r="C34">
        <v>94</v>
      </c>
      <c r="D34">
        <v>100</v>
      </c>
      <c r="E34" s="8"/>
      <c r="F34" s="8"/>
      <c r="G34" s="8"/>
      <c r="H34" s="8"/>
      <c r="J34" s="1">
        <f t="shared" si="1"/>
        <v>97</v>
      </c>
    </row>
    <row r="35" spans="1:10" x14ac:dyDescent="0.7">
      <c r="E35" s="8"/>
      <c r="F35" s="8"/>
      <c r="G35" s="8"/>
      <c r="H35" s="8"/>
      <c r="J35" s="1"/>
    </row>
    <row r="36" spans="1:10" x14ac:dyDescent="0.7">
      <c r="E36" s="8"/>
      <c r="F36" s="8"/>
      <c r="G36" s="8"/>
      <c r="H36" s="8"/>
      <c r="J36" s="1"/>
    </row>
    <row r="37" spans="1:10" x14ac:dyDescent="0.7">
      <c r="J37" s="1"/>
    </row>
    <row r="38" spans="1:10" x14ac:dyDescent="0.7">
      <c r="A38" t="s">
        <v>77</v>
      </c>
      <c r="J38" s="1">
        <f>AVERAGE(J27:J36)</f>
        <v>85.25</v>
      </c>
    </row>
    <row r="39" spans="1:10" x14ac:dyDescent="0.7">
      <c r="A39" t="s">
        <v>16</v>
      </c>
      <c r="J39" s="1">
        <f>STDEV(J27:J36)/SQRT(COUNT(J27:J36))</f>
        <v>4.5698937155505677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2"/>
  <sheetViews>
    <sheetView topLeftCell="A13" zoomScale="50" zoomScaleNormal="50" workbookViewId="0">
      <selection activeCell="A39" sqref="A39"/>
    </sheetView>
  </sheetViews>
  <sheetFormatPr defaultRowHeight="17.649999999999999" x14ac:dyDescent="0.7"/>
  <cols>
    <col min="10" max="10" width="9" customWidth="1"/>
  </cols>
  <sheetData>
    <row r="1" spans="1:25" x14ac:dyDescent="0.7">
      <c r="A1" t="s">
        <v>58</v>
      </c>
    </row>
    <row r="3" spans="1:25" x14ac:dyDescent="0.7">
      <c r="A3" t="s">
        <v>54</v>
      </c>
      <c r="E3" s="8"/>
      <c r="F3" s="8"/>
      <c r="G3" s="8"/>
      <c r="H3" s="8"/>
      <c r="J3" t="s">
        <v>80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18</v>
      </c>
    </row>
    <row r="5" spans="1:25" x14ac:dyDescent="0.7">
      <c r="A5" s="6" t="s">
        <v>0</v>
      </c>
      <c r="C5" s="1">
        <f>(omission!C5/(correct!C5+incorrect!C5+omission!C5))*100</f>
        <v>51.851851851851848</v>
      </c>
      <c r="D5" s="1">
        <f>(omission!D5/(correct!D5+incorrect!D5+omission!D5))*100</f>
        <v>44.61538461538462</v>
      </c>
      <c r="E5" s="9"/>
      <c r="F5" s="9"/>
      <c r="G5" s="9"/>
      <c r="H5" s="9"/>
      <c r="I5" s="1"/>
      <c r="J5" s="1">
        <f t="shared" ref="J5:J16" si="0">AVERAGE(B5:H5)</f>
        <v>48.23361823361823</v>
      </c>
    </row>
    <row r="6" spans="1:25" x14ac:dyDescent="0.7">
      <c r="A6" s="6" t="s">
        <v>1</v>
      </c>
      <c r="C6" s="1">
        <f>(omission!C6/(correct!C6+incorrect!C6+omission!C6))*100</f>
        <v>53.684210526315788</v>
      </c>
      <c r="D6" s="1">
        <f>(omission!D6/(correct!D6+incorrect!D6+omission!D6))*100</f>
        <v>57.575757575757578</v>
      </c>
      <c r="E6" s="9"/>
      <c r="F6" s="9"/>
      <c r="G6" s="9"/>
      <c r="H6" s="9"/>
      <c r="I6" s="1"/>
      <c r="J6" s="1">
        <f t="shared" si="0"/>
        <v>55.629984051036686</v>
      </c>
    </row>
    <row r="7" spans="1:25" x14ac:dyDescent="0.7">
      <c r="A7" s="6" t="s">
        <v>2</v>
      </c>
      <c r="C7" s="1">
        <f>(omission!C7/(correct!C7+incorrect!C7+omission!C7))*100</f>
        <v>73</v>
      </c>
      <c r="D7" s="1">
        <f>(omission!D7/(correct!D7+incorrect!D7+omission!D7))*100</f>
        <v>52</v>
      </c>
      <c r="E7" s="9"/>
      <c r="F7" s="9"/>
      <c r="G7" s="9"/>
      <c r="H7" s="9"/>
      <c r="I7" s="1"/>
      <c r="J7" s="1">
        <f t="shared" si="0"/>
        <v>62.5</v>
      </c>
    </row>
    <row r="8" spans="1:25" x14ac:dyDescent="0.7">
      <c r="A8" s="6" t="s">
        <v>3</v>
      </c>
      <c r="C8" s="1">
        <f>(omission!C8/(correct!C8+incorrect!C8+omission!C8))*100</f>
        <v>77</v>
      </c>
      <c r="D8" s="1">
        <f>(omission!D8/(correct!D8+incorrect!D8+omission!D8))*100</f>
        <v>59</v>
      </c>
      <c r="E8" s="9"/>
      <c r="F8" s="9"/>
      <c r="G8" s="9"/>
      <c r="H8" s="9"/>
      <c r="I8" s="1"/>
      <c r="J8" s="1">
        <f t="shared" si="0"/>
        <v>68</v>
      </c>
    </row>
    <row r="9" spans="1:25" x14ac:dyDescent="0.7">
      <c r="A9" s="6" t="s">
        <v>4</v>
      </c>
      <c r="C9" s="1">
        <f>(omission!C9/(correct!C9+incorrect!C9+omission!C9))*100</f>
        <v>75.294117647058826</v>
      </c>
      <c r="D9" s="1">
        <f>(omission!D9/(correct!D9+incorrect!D9+omission!D9))*100</f>
        <v>63</v>
      </c>
      <c r="E9" s="9"/>
      <c r="F9" s="9"/>
      <c r="G9" s="9"/>
      <c r="H9" s="9"/>
      <c r="I9" s="1"/>
      <c r="J9" s="1">
        <f t="shared" si="0"/>
        <v>69.14705882352942</v>
      </c>
    </row>
    <row r="10" spans="1:25" x14ac:dyDescent="0.7">
      <c r="A10" s="6" t="s">
        <v>5</v>
      </c>
      <c r="C10" s="1">
        <f>(omission!C10/(correct!C10+incorrect!C10+omission!C10))*100</f>
        <v>65.591397849462368</v>
      </c>
      <c r="D10" s="1">
        <f>(omission!D10/(correct!D10+incorrect!D10+omission!D10))*100</f>
        <v>57.692307692307686</v>
      </c>
      <c r="E10" s="9"/>
      <c r="F10" s="9"/>
      <c r="G10" s="9"/>
      <c r="H10" s="9"/>
      <c r="I10" s="1"/>
      <c r="J10" s="1">
        <f t="shared" si="0"/>
        <v>61.641852770885023</v>
      </c>
    </row>
    <row r="11" spans="1:25" x14ac:dyDescent="0.7">
      <c r="A11" s="6" t="s">
        <v>6</v>
      </c>
      <c r="C11" s="1">
        <f>(omission!C11/(correct!C11+incorrect!C11+omission!C11))*100</f>
        <v>71.428571428571431</v>
      </c>
      <c r="D11" s="1">
        <f>(omission!D11/(correct!D11+incorrect!D11+omission!D11))*100</f>
        <v>76.530612244897952</v>
      </c>
      <c r="E11" s="9"/>
      <c r="F11" s="9"/>
      <c r="G11" s="9"/>
      <c r="H11" s="9"/>
      <c r="I11" s="1"/>
      <c r="J11" s="1">
        <f t="shared" si="0"/>
        <v>73.979591836734699</v>
      </c>
    </row>
    <row r="12" spans="1:25" x14ac:dyDescent="0.7">
      <c r="A12" s="6" t="s">
        <v>7</v>
      </c>
      <c r="C12" s="1">
        <f>(omission!C12/(correct!C12+incorrect!C12+omission!C12))*100</f>
        <v>63.414634146341463</v>
      </c>
      <c r="D12" s="1">
        <f>(omission!D12/(correct!D12+incorrect!D12+omission!D12))*100</f>
        <v>70</v>
      </c>
      <c r="E12" s="9"/>
      <c r="F12" s="9"/>
      <c r="G12" s="9"/>
      <c r="H12" s="9"/>
      <c r="I12" s="1"/>
      <c r="J12" s="1">
        <f t="shared" si="0"/>
        <v>66.707317073170728</v>
      </c>
    </row>
    <row r="13" spans="1:25" x14ac:dyDescent="0.7">
      <c r="A13" s="6" t="s">
        <v>8</v>
      </c>
      <c r="C13" s="1">
        <f>(omission!C13/(correct!C13+incorrect!C13+omission!C13))*100</f>
        <v>63.749999999999993</v>
      </c>
      <c r="D13" s="1">
        <f>(omission!D13/(correct!D13+incorrect!D13+omission!D13))*100</f>
        <v>58.139534883720934</v>
      </c>
      <c r="E13" s="9"/>
      <c r="F13" s="9"/>
      <c r="G13" s="9"/>
      <c r="H13" s="9"/>
      <c r="I13" s="1"/>
      <c r="J13" s="1">
        <f t="shared" si="0"/>
        <v>60.944767441860463</v>
      </c>
    </row>
    <row r="14" spans="1:25" x14ac:dyDescent="0.7">
      <c r="A14" s="6" t="s">
        <v>27</v>
      </c>
      <c r="C14" s="1">
        <f>(omission!C14/(correct!C14+incorrect!C14+omission!C14))*100</f>
        <v>60</v>
      </c>
      <c r="D14" s="1">
        <f>(omission!D14/(correct!D14+incorrect!D14+omission!D14))*100</f>
        <v>64.285714285714292</v>
      </c>
      <c r="E14" s="9"/>
      <c r="F14" s="9"/>
      <c r="G14" s="9"/>
      <c r="H14" s="9"/>
      <c r="I14" s="1"/>
      <c r="J14" s="1">
        <f t="shared" si="0"/>
        <v>62.142857142857146</v>
      </c>
      <c r="T14" t="s">
        <v>68</v>
      </c>
      <c r="U14" t="s">
        <v>70</v>
      </c>
      <c r="X14" t="s">
        <v>69</v>
      </c>
      <c r="Y14" t="s">
        <v>71</v>
      </c>
    </row>
    <row r="15" spans="1:25" x14ac:dyDescent="0.7">
      <c r="A15" s="6" t="s">
        <v>36</v>
      </c>
      <c r="C15" s="1">
        <f>(omission!C15/(correct!C15+incorrect!C15+omission!C15))*100</f>
        <v>67</v>
      </c>
      <c r="D15" s="1">
        <f>(omission!D15/(correct!D15+incorrect!D15+omission!D15))*100</f>
        <v>73</v>
      </c>
      <c r="E15" s="9"/>
      <c r="F15" s="9"/>
      <c r="G15" s="9"/>
      <c r="H15" s="9"/>
      <c r="I15" s="1"/>
      <c r="J15" s="1">
        <f t="shared" si="0"/>
        <v>70</v>
      </c>
      <c r="S15" t="s">
        <v>42</v>
      </c>
      <c r="T15" s="1">
        <f>J18</f>
        <v>62.792531725585469</v>
      </c>
      <c r="U15" s="1">
        <f>J38</f>
        <v>59.77467584737969</v>
      </c>
      <c r="W15" t="s">
        <v>16</v>
      </c>
      <c r="X15" s="1">
        <f>J19</f>
        <v>2.1245714967633353</v>
      </c>
      <c r="Y15" s="1">
        <f>J39</f>
        <v>4.829152623900816</v>
      </c>
    </row>
    <row r="16" spans="1:25" x14ac:dyDescent="0.7">
      <c r="A16" s="6" t="s">
        <v>37</v>
      </c>
      <c r="C16" s="1">
        <f>(omission!C16/(correct!C16+incorrect!C16+omission!C16))*100</f>
        <v>55.000000000000007</v>
      </c>
      <c r="D16" s="1">
        <f>(omission!D16/(correct!D16+incorrect!D16+omission!D16))*100</f>
        <v>54.166666666666664</v>
      </c>
      <c r="E16" s="9"/>
      <c r="F16" s="9"/>
      <c r="G16" s="9"/>
      <c r="H16" s="9"/>
      <c r="I16" s="1"/>
      <c r="J16" s="1">
        <f t="shared" si="0"/>
        <v>54.583333333333336</v>
      </c>
    </row>
    <row r="17" spans="1:20" x14ac:dyDescent="0.7">
      <c r="E17" s="8"/>
      <c r="F17" s="8"/>
      <c r="G17" s="8"/>
      <c r="H17" s="8"/>
      <c r="J17" s="1"/>
      <c r="S17" t="s">
        <v>20</v>
      </c>
      <c r="T17" s="3">
        <f>TTEST(J5:J16,J27:J36,2,2)</f>
        <v>0.52817693397125609</v>
      </c>
    </row>
    <row r="18" spans="1:20" x14ac:dyDescent="0.7">
      <c r="A18" t="s">
        <v>81</v>
      </c>
      <c r="E18" s="8"/>
      <c r="F18" s="8"/>
      <c r="G18" s="8"/>
      <c r="H18" s="8"/>
      <c r="J18" s="1">
        <f>AVERAGE(J5:J16)</f>
        <v>62.792531725585469</v>
      </c>
    </row>
    <row r="19" spans="1:20" x14ac:dyDescent="0.7">
      <c r="A19" t="s">
        <v>16</v>
      </c>
      <c r="E19" s="8"/>
      <c r="F19" s="8"/>
      <c r="G19" s="8"/>
      <c r="H19" s="8"/>
      <c r="J19" s="1">
        <f>STDEV(J5:J16)/SQRT(COUNT(J5:J16))</f>
        <v>2.1245714967633353</v>
      </c>
    </row>
    <row r="20" spans="1:20" x14ac:dyDescent="0.7">
      <c r="E20" s="8"/>
      <c r="F20" s="8"/>
      <c r="G20" s="8"/>
      <c r="H20" s="8"/>
      <c r="J20" s="1"/>
    </row>
    <row r="21" spans="1:20" x14ac:dyDescent="0.7">
      <c r="E21" s="8"/>
      <c r="F21" s="8"/>
      <c r="G21" s="8"/>
      <c r="H21" s="8"/>
      <c r="J21" s="1"/>
    </row>
    <row r="22" spans="1:20" x14ac:dyDescent="0.7">
      <c r="E22" s="8"/>
      <c r="F22" s="8"/>
      <c r="G22" s="8"/>
      <c r="H22" s="8"/>
      <c r="J22" s="1"/>
    </row>
    <row r="23" spans="1:20" x14ac:dyDescent="0.7">
      <c r="E23" s="8"/>
      <c r="F23" s="8"/>
      <c r="G23" s="8"/>
      <c r="H23" s="8"/>
      <c r="J23" s="1"/>
    </row>
    <row r="24" spans="1:20" x14ac:dyDescent="0.7">
      <c r="E24" s="8"/>
      <c r="F24" s="8"/>
      <c r="G24" s="8"/>
      <c r="H24" s="8"/>
      <c r="J24" s="1"/>
    </row>
    <row r="25" spans="1:20" x14ac:dyDescent="0.7">
      <c r="A25" t="s">
        <v>46</v>
      </c>
      <c r="E25" s="8"/>
      <c r="F25" s="8"/>
      <c r="G25" s="8"/>
      <c r="H25" s="8"/>
      <c r="J25" s="1" t="s">
        <v>76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J26" t="s">
        <v>66</v>
      </c>
    </row>
    <row r="27" spans="1:20" x14ac:dyDescent="0.7">
      <c r="A27" s="6" t="s">
        <v>9</v>
      </c>
      <c r="C27" s="1">
        <f>(omission!C27/(correct!C27+incorrect!C27+omission!C27))*100</f>
        <v>33</v>
      </c>
      <c r="D27" s="1">
        <f>(omission!D27/(correct!D27+incorrect!D27+omission!D27))*100</f>
        <v>42</v>
      </c>
      <c r="E27" s="9"/>
      <c r="F27" s="9"/>
      <c r="G27" s="9"/>
      <c r="H27" s="9"/>
      <c r="I27" s="2"/>
      <c r="J27" s="1">
        <f t="shared" ref="J27:J34" si="1">AVERAGE(B27:H27)</f>
        <v>37.5</v>
      </c>
    </row>
    <row r="28" spans="1:20" x14ac:dyDescent="0.7">
      <c r="A28" s="6" t="s">
        <v>10</v>
      </c>
      <c r="C28" s="1">
        <f>(omission!C28/(correct!C28+incorrect!C28+omission!C28))*100</f>
        <v>65.517241379310349</v>
      </c>
      <c r="D28" s="1">
        <f>(omission!D28/(correct!D28+incorrect!D28+omission!D28))*100</f>
        <v>63.291139240506332</v>
      </c>
      <c r="E28" s="9"/>
      <c r="F28" s="9"/>
      <c r="G28" s="9"/>
      <c r="H28" s="9"/>
      <c r="I28" s="2"/>
      <c r="J28" s="1">
        <f t="shared" si="1"/>
        <v>64.404190309908344</v>
      </c>
    </row>
    <row r="29" spans="1:20" x14ac:dyDescent="0.7">
      <c r="A29" s="6" t="s">
        <v>11</v>
      </c>
      <c r="C29" s="1">
        <f>(omission!C29/(correct!C29+incorrect!C29+omission!C29))*100</f>
        <v>54.736842105263165</v>
      </c>
      <c r="D29" s="1">
        <f>(omission!D29/(correct!D29+incorrect!D29+omission!D29))*100</f>
        <v>48.453608247422679</v>
      </c>
      <c r="E29" s="9"/>
      <c r="F29" s="9"/>
      <c r="G29" s="9"/>
      <c r="H29" s="9"/>
      <c r="I29" s="2"/>
      <c r="J29" s="1">
        <f t="shared" si="1"/>
        <v>51.595225176342922</v>
      </c>
    </row>
    <row r="30" spans="1:20" x14ac:dyDescent="0.7">
      <c r="A30" s="6" t="s">
        <v>12</v>
      </c>
      <c r="C30" s="1">
        <f>(omission!C30/(correct!C30+incorrect!C30+omission!C30))*100</f>
        <v>75</v>
      </c>
      <c r="D30" s="1">
        <f>(omission!D30/(correct!D30+incorrect!D30+omission!D30))*100</f>
        <v>72.602739726027394</v>
      </c>
      <c r="E30" s="9"/>
      <c r="F30" s="9"/>
      <c r="G30" s="9"/>
      <c r="H30" s="9"/>
      <c r="I30" s="2"/>
      <c r="J30" s="1">
        <f t="shared" si="1"/>
        <v>73.80136986301369</v>
      </c>
    </row>
    <row r="31" spans="1:20" x14ac:dyDescent="0.7">
      <c r="A31" s="6" t="s">
        <v>13</v>
      </c>
      <c r="C31" s="1">
        <f>(omission!C31/(correct!C31+incorrect!C31+omission!C31))*100</f>
        <v>43.478260869565219</v>
      </c>
      <c r="D31" s="1">
        <f>(omission!D31/(correct!D31+incorrect!D31+omission!D31))*100</f>
        <v>54.216867469879517</v>
      </c>
      <c r="E31" s="9"/>
      <c r="F31" s="9"/>
      <c r="G31" s="9"/>
      <c r="H31" s="9"/>
      <c r="I31" s="2"/>
      <c r="J31" s="1">
        <f t="shared" si="1"/>
        <v>48.847564169722368</v>
      </c>
    </row>
    <row r="32" spans="1:20" x14ac:dyDescent="0.7">
      <c r="A32" s="6" t="s">
        <v>14</v>
      </c>
      <c r="C32" s="1">
        <f>(omission!C32/(correct!C32+incorrect!C32+omission!C32))*100</f>
        <v>56.944444444444443</v>
      </c>
      <c r="D32" s="1">
        <f>(omission!D32/(correct!D32+incorrect!D32+omission!D32))*100</f>
        <v>53.846153846153847</v>
      </c>
      <c r="E32" s="9"/>
      <c r="F32" s="9"/>
      <c r="G32" s="9"/>
      <c r="H32" s="9"/>
      <c r="I32" s="2"/>
      <c r="J32" s="1">
        <f t="shared" si="1"/>
        <v>55.395299145299148</v>
      </c>
    </row>
    <row r="33" spans="1:10" x14ac:dyDescent="0.7">
      <c r="A33" s="6" t="s">
        <v>15</v>
      </c>
      <c r="C33" s="1">
        <f>(omission!C33/(correct!C33+incorrect!C33+omission!C33))*100</f>
        <v>67.901234567901241</v>
      </c>
      <c r="D33" s="1">
        <f>(omission!D33/(correct!D33+incorrect!D33+omission!D33))*100</f>
        <v>72.61904761904762</v>
      </c>
      <c r="E33" s="9"/>
      <c r="F33" s="9"/>
      <c r="G33" s="9"/>
      <c r="H33" s="9"/>
      <c r="I33" s="2"/>
      <c r="J33" s="1">
        <f t="shared" si="1"/>
        <v>70.260141093474431</v>
      </c>
    </row>
    <row r="34" spans="1:10" x14ac:dyDescent="0.7">
      <c r="A34" s="6" t="s">
        <v>30</v>
      </c>
      <c r="C34" s="1">
        <f>(omission!C34/(correct!C34+incorrect!C34+omission!C34))*100</f>
        <v>79.787234042553195</v>
      </c>
      <c r="D34" s="1">
        <f>(omission!D34/(correct!D34+incorrect!D34+omission!D34))*100</f>
        <v>73</v>
      </c>
      <c r="E34" s="9"/>
      <c r="F34" s="9"/>
      <c r="G34" s="9"/>
      <c r="H34" s="9"/>
      <c r="I34" s="2"/>
      <c r="J34" s="1">
        <f t="shared" si="1"/>
        <v>76.393617021276597</v>
      </c>
    </row>
    <row r="35" spans="1:10" x14ac:dyDescent="0.7">
      <c r="B35" s="2"/>
      <c r="C35" s="2"/>
      <c r="D35" s="2"/>
      <c r="E35" s="11"/>
      <c r="F35" s="11"/>
      <c r="G35" s="11"/>
      <c r="H35" s="11"/>
      <c r="I35" s="2"/>
      <c r="J35" s="1"/>
    </row>
    <row r="36" spans="1:10" x14ac:dyDescent="0.7">
      <c r="B36" s="2"/>
      <c r="C36" s="2"/>
      <c r="D36" s="2"/>
      <c r="E36" s="11"/>
      <c r="F36" s="11"/>
      <c r="G36" s="11"/>
      <c r="H36" s="11"/>
      <c r="I36" s="2"/>
      <c r="J36" s="1"/>
    </row>
    <row r="37" spans="1:10" x14ac:dyDescent="0.7">
      <c r="B37" s="2"/>
      <c r="C37" s="2"/>
      <c r="D37" s="2"/>
      <c r="E37" s="2"/>
      <c r="F37" s="2"/>
      <c r="G37" s="2"/>
      <c r="H37" s="2"/>
      <c r="I37" s="2"/>
      <c r="J37" s="1"/>
    </row>
    <row r="38" spans="1:10" x14ac:dyDescent="0.7">
      <c r="A38" t="s">
        <v>81</v>
      </c>
      <c r="B38" s="2"/>
      <c r="C38" s="2"/>
      <c r="D38" s="2"/>
      <c r="E38" s="2"/>
      <c r="F38" s="2"/>
      <c r="G38" s="2"/>
      <c r="H38" s="2"/>
      <c r="I38" s="2"/>
      <c r="J38" s="1">
        <f>AVERAGE(J27:J36)</f>
        <v>59.77467584737969</v>
      </c>
    </row>
    <row r="39" spans="1:10" x14ac:dyDescent="0.7">
      <c r="A39" t="s">
        <v>16</v>
      </c>
      <c r="B39" s="2"/>
      <c r="C39" s="2"/>
      <c r="D39" s="2"/>
      <c r="E39" s="2"/>
      <c r="F39" s="2"/>
      <c r="G39" s="2"/>
      <c r="H39" s="2"/>
      <c r="I39" s="2"/>
      <c r="J39" s="1">
        <f>STDEV(J27:J36)/SQRT(COUNT(J27:J36))</f>
        <v>4.829152623900816</v>
      </c>
    </row>
    <row r="40" spans="1:10" x14ac:dyDescent="0.7">
      <c r="J40" s="1"/>
    </row>
    <row r="41" spans="1:10" x14ac:dyDescent="0.7">
      <c r="J41" s="1"/>
    </row>
    <row r="42" spans="1:10" x14ac:dyDescent="0.7">
      <c r="J42" s="1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9"/>
  <sheetViews>
    <sheetView zoomScale="50" zoomScaleNormal="50" workbookViewId="0">
      <selection activeCell="A39" sqref="A39"/>
    </sheetView>
  </sheetViews>
  <sheetFormatPr defaultRowHeight="17.649999999999999" x14ac:dyDescent="0.7"/>
  <sheetData>
    <row r="1" spans="1:25" x14ac:dyDescent="0.7">
      <c r="A1" t="s">
        <v>52</v>
      </c>
    </row>
    <row r="2" spans="1:25" x14ac:dyDescent="0.7">
      <c r="E2" s="8"/>
      <c r="F2" s="8"/>
      <c r="G2" s="8"/>
      <c r="H2" s="8"/>
    </row>
    <row r="3" spans="1:25" x14ac:dyDescent="0.7">
      <c r="A3" t="s">
        <v>43</v>
      </c>
      <c r="E3" s="8"/>
      <c r="F3" s="8"/>
      <c r="G3" s="8"/>
      <c r="H3" s="8"/>
      <c r="J3" t="s">
        <v>78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18</v>
      </c>
    </row>
    <row r="5" spans="1:25" x14ac:dyDescent="0.7">
      <c r="A5" s="6" t="s">
        <v>0</v>
      </c>
      <c r="C5" s="1">
        <f>(pers!C5/correct!C5)*100</f>
        <v>3.4482758620689653</v>
      </c>
      <c r="D5" s="1">
        <f>(pers!D5/correct!D5)*100</f>
        <v>0</v>
      </c>
      <c r="E5" s="9"/>
      <c r="F5" s="9"/>
      <c r="G5" s="9"/>
      <c r="H5" s="9"/>
      <c r="J5" s="1">
        <f t="shared" ref="J5:J16" si="0">AVERAGE(B5:H5)</f>
        <v>1.7241379310344827</v>
      </c>
    </row>
    <row r="6" spans="1:25" x14ac:dyDescent="0.7">
      <c r="A6" s="6" t="s">
        <v>1</v>
      </c>
      <c r="C6" s="1">
        <f>(pers!C6/correct!C6)*100</f>
        <v>8.1081081081081088</v>
      </c>
      <c r="D6" s="1">
        <f>(pers!D6/correct!D6)*100</f>
        <v>2.6315789473684208</v>
      </c>
      <c r="E6" s="9"/>
      <c r="F6" s="9"/>
      <c r="G6" s="9"/>
      <c r="H6" s="9"/>
      <c r="J6" s="1">
        <f t="shared" si="0"/>
        <v>5.369843527738265</v>
      </c>
    </row>
    <row r="7" spans="1:25" x14ac:dyDescent="0.7">
      <c r="A7" s="6" t="s">
        <v>2</v>
      </c>
      <c r="C7" s="1">
        <f>(pers!C7/correct!C7)*100</f>
        <v>4</v>
      </c>
      <c r="D7" s="1">
        <f>(pers!D7/correct!D7)*100</f>
        <v>0</v>
      </c>
      <c r="E7" s="9"/>
      <c r="F7" s="9"/>
      <c r="G7" s="9"/>
      <c r="H7" s="9"/>
      <c r="J7" s="1">
        <f t="shared" si="0"/>
        <v>2</v>
      </c>
    </row>
    <row r="8" spans="1:25" x14ac:dyDescent="0.7">
      <c r="A8" s="6" t="s">
        <v>3</v>
      </c>
      <c r="C8" s="1">
        <f>(pers!C8/correct!C8)*100</f>
        <v>23.52941176470588</v>
      </c>
      <c r="D8" s="1">
        <f>(pers!D8/correct!D8)*100</f>
        <v>3.7037037037037033</v>
      </c>
      <c r="E8" s="9"/>
      <c r="F8" s="9"/>
      <c r="G8" s="9"/>
      <c r="H8" s="9"/>
      <c r="J8" s="1">
        <f t="shared" si="0"/>
        <v>13.616557734204791</v>
      </c>
    </row>
    <row r="9" spans="1:25" x14ac:dyDescent="0.7">
      <c r="A9" s="6" t="s">
        <v>4</v>
      </c>
      <c r="C9" s="1">
        <f>(pers!C9/correct!C9)*100</f>
        <v>0</v>
      </c>
      <c r="D9" s="1">
        <f>(pers!D9/correct!D9)*100</f>
        <v>9.67741935483871</v>
      </c>
      <c r="E9" s="9"/>
      <c r="F9" s="9"/>
      <c r="G9" s="9"/>
      <c r="H9" s="9"/>
      <c r="J9" s="1">
        <f t="shared" si="0"/>
        <v>4.838709677419355</v>
      </c>
    </row>
    <row r="10" spans="1:25" x14ac:dyDescent="0.7">
      <c r="A10" s="6" t="s">
        <v>5</v>
      </c>
      <c r="C10" s="1">
        <f>(pers!C10/correct!C10)*100</f>
        <v>10.344827586206897</v>
      </c>
      <c r="D10" s="1">
        <f>(pers!D10/correct!D10)*100</f>
        <v>4.3478260869565215</v>
      </c>
      <c r="E10" s="9"/>
      <c r="F10" s="9"/>
      <c r="G10" s="9"/>
      <c r="H10" s="9"/>
      <c r="J10" s="1">
        <f t="shared" si="0"/>
        <v>7.3463268365817092</v>
      </c>
    </row>
    <row r="11" spans="1:25" x14ac:dyDescent="0.7">
      <c r="A11" s="6" t="s">
        <v>6</v>
      </c>
      <c r="C11" s="1">
        <f>(pers!C11/correct!C11)*100</f>
        <v>10.526315789473683</v>
      </c>
      <c r="D11" s="1">
        <f>(pers!D11/correct!D11)*100</f>
        <v>8.695652173913043</v>
      </c>
      <c r="E11" s="9"/>
      <c r="F11" s="9"/>
      <c r="G11" s="9"/>
      <c r="H11" s="9"/>
      <c r="J11" s="1">
        <f t="shared" si="0"/>
        <v>9.6109839816933622</v>
      </c>
    </row>
    <row r="12" spans="1:25" x14ac:dyDescent="0.7">
      <c r="A12" s="6" t="s">
        <v>7</v>
      </c>
      <c r="C12" s="1">
        <f>(pers!C12/correct!C12)*100</f>
        <v>7.1428571428571423</v>
      </c>
      <c r="D12" s="1">
        <f>(pers!D12/correct!D12)*100</f>
        <v>8.695652173913043</v>
      </c>
      <c r="E12" s="9"/>
      <c r="F12" s="9"/>
      <c r="G12" s="9"/>
      <c r="H12" s="9"/>
      <c r="J12" s="1">
        <f t="shared" si="0"/>
        <v>7.9192546583850927</v>
      </c>
    </row>
    <row r="13" spans="1:25" x14ac:dyDescent="0.7">
      <c r="A13" s="6" t="s">
        <v>8</v>
      </c>
      <c r="C13" s="1">
        <f>(pers!C13/correct!C13)*100</f>
        <v>4.7619047619047619</v>
      </c>
      <c r="D13" s="1">
        <f>(pers!D13/correct!D13)*100</f>
        <v>3.5714285714285712</v>
      </c>
      <c r="E13" s="9"/>
      <c r="F13" s="9"/>
      <c r="G13" s="9"/>
      <c r="H13" s="9"/>
      <c r="J13" s="1">
        <f t="shared" si="0"/>
        <v>4.1666666666666661</v>
      </c>
    </row>
    <row r="14" spans="1:25" x14ac:dyDescent="0.7">
      <c r="A14" s="6" t="s">
        <v>27</v>
      </c>
      <c r="C14" s="1">
        <f>(pers!C14/correct!C14)*100</f>
        <v>0</v>
      </c>
      <c r="D14" s="1">
        <f>(pers!D14/correct!D14)*100</f>
        <v>7.4074074074074066</v>
      </c>
      <c r="E14" s="9"/>
      <c r="F14" s="9"/>
      <c r="G14" s="9"/>
      <c r="H14" s="9"/>
      <c r="J14" s="1">
        <f t="shared" si="0"/>
        <v>3.7037037037037033</v>
      </c>
      <c r="T14" t="s">
        <v>68</v>
      </c>
      <c r="U14" t="s">
        <v>70</v>
      </c>
      <c r="X14" t="s">
        <v>69</v>
      </c>
      <c r="Y14" t="s">
        <v>71</v>
      </c>
    </row>
    <row r="15" spans="1:25" x14ac:dyDescent="0.7">
      <c r="A15" s="6" t="s">
        <v>36</v>
      </c>
      <c r="C15" s="1">
        <f>(pers!C15/correct!C15)*100</f>
        <v>8</v>
      </c>
      <c r="D15" s="1">
        <f>(pers!D15/correct!D15)*100</f>
        <v>4.7619047619047619</v>
      </c>
      <c r="E15" s="9"/>
      <c r="F15" s="9"/>
      <c r="G15" s="9"/>
      <c r="H15" s="9"/>
      <c r="J15" s="1">
        <f t="shared" si="0"/>
        <v>6.3809523809523814</v>
      </c>
      <c r="T15" s="1">
        <f>J18</f>
        <v>6.151666186769746</v>
      </c>
      <c r="U15" s="1">
        <f>J38</f>
        <v>10.181884335170093</v>
      </c>
      <c r="W15" t="s">
        <v>16</v>
      </c>
      <c r="X15" s="1">
        <f>J19</f>
        <v>0.96289212250694045</v>
      </c>
      <c r="Y15" s="1">
        <f>J39</f>
        <v>2.3877868501720041</v>
      </c>
    </row>
    <row r="16" spans="1:25" x14ac:dyDescent="0.7">
      <c r="A16" s="6" t="s">
        <v>37</v>
      </c>
      <c r="C16" s="1">
        <f>(pers!C16/correct!C16)*100</f>
        <v>14.285714285714285</v>
      </c>
      <c r="D16" s="1">
        <f>(pers!D16/correct!D16)*100</f>
        <v>0</v>
      </c>
      <c r="E16" s="9"/>
      <c r="F16" s="9"/>
      <c r="G16" s="9"/>
      <c r="H16" s="9"/>
      <c r="J16" s="1">
        <f t="shared" si="0"/>
        <v>7.1428571428571423</v>
      </c>
    </row>
    <row r="17" spans="1:20" x14ac:dyDescent="0.7">
      <c r="E17" s="8"/>
      <c r="F17" s="8"/>
      <c r="G17" s="8"/>
      <c r="H17" s="8"/>
      <c r="S17" t="s">
        <v>20</v>
      </c>
      <c r="T17" s="3">
        <f>TTEST(J5:J16,J27:J36,2,2)</f>
        <v>9.1538404587998459E-2</v>
      </c>
    </row>
    <row r="18" spans="1:20" x14ac:dyDescent="0.7">
      <c r="A18" t="s">
        <v>74</v>
      </c>
      <c r="E18" s="8"/>
      <c r="F18" s="8"/>
      <c r="G18" s="8"/>
      <c r="H18" s="8"/>
      <c r="J18" s="1">
        <f>AVERAGE(J5:J16)</f>
        <v>6.151666186769746</v>
      </c>
    </row>
    <row r="19" spans="1:20" x14ac:dyDescent="0.7">
      <c r="A19" t="s">
        <v>16</v>
      </c>
      <c r="E19" s="8"/>
      <c r="F19" s="8"/>
      <c r="G19" s="8"/>
      <c r="H19" s="8"/>
      <c r="J19" s="1">
        <f>STDEV(J5:J16)/SQRT(COUNT(J5:J16))</f>
        <v>0.96289212250694045</v>
      </c>
    </row>
    <row r="20" spans="1:20" x14ac:dyDescent="0.7">
      <c r="E20" s="8"/>
      <c r="F20" s="8"/>
      <c r="G20" s="8"/>
      <c r="H20" s="8"/>
    </row>
    <row r="21" spans="1:20" x14ac:dyDescent="0.7">
      <c r="E21" s="8"/>
      <c r="F21" s="8"/>
      <c r="G21" s="8"/>
      <c r="H21" s="8"/>
    </row>
    <row r="22" spans="1:20" x14ac:dyDescent="0.7">
      <c r="E22" s="8"/>
      <c r="F22" s="8"/>
      <c r="G22" s="8"/>
      <c r="H22" s="8"/>
    </row>
    <row r="23" spans="1:20" x14ac:dyDescent="0.7">
      <c r="E23" s="8"/>
      <c r="F23" s="8"/>
      <c r="G23" s="8"/>
      <c r="H23" s="8"/>
    </row>
    <row r="24" spans="1:20" x14ac:dyDescent="0.7">
      <c r="E24" s="8"/>
      <c r="F24" s="8"/>
      <c r="G24" s="8"/>
      <c r="H24" s="8"/>
    </row>
    <row r="25" spans="1:20" x14ac:dyDescent="0.7">
      <c r="A25" t="s">
        <v>48</v>
      </c>
      <c r="E25" s="8"/>
      <c r="F25" s="8"/>
      <c r="G25" s="8"/>
      <c r="H25" s="8"/>
      <c r="J25" t="s">
        <v>80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J26" t="s">
        <v>65</v>
      </c>
    </row>
    <row r="27" spans="1:20" x14ac:dyDescent="0.7">
      <c r="A27" s="6" t="s">
        <v>9</v>
      </c>
      <c r="C27" s="1">
        <f>(pers!C27/correct!C27)*100</f>
        <v>1.7543859649122806</v>
      </c>
      <c r="D27" s="1">
        <f>(pers!D27/correct!D27)*100</f>
        <v>1.8867924528301887</v>
      </c>
      <c r="E27" s="9"/>
      <c r="F27" s="9"/>
      <c r="G27" s="9"/>
      <c r="H27" s="9"/>
      <c r="J27" s="1">
        <f t="shared" ref="J27:J34" si="1">AVERAGE(B27:H27)</f>
        <v>1.8205892088712345</v>
      </c>
    </row>
    <row r="28" spans="1:20" x14ac:dyDescent="0.7">
      <c r="A28" s="6" t="s">
        <v>10</v>
      </c>
      <c r="C28" s="1">
        <f>(pers!C28/correct!C28)*100</f>
        <v>4.3478260869565215</v>
      </c>
      <c r="D28" s="1">
        <f>(pers!D28/correct!D28)*100</f>
        <v>3.7037037037037033</v>
      </c>
      <c r="E28" s="9"/>
      <c r="F28" s="9"/>
      <c r="G28" s="9"/>
      <c r="H28" s="9"/>
      <c r="J28" s="1">
        <f t="shared" si="1"/>
        <v>4.0257648953301128</v>
      </c>
    </row>
    <row r="29" spans="1:20" x14ac:dyDescent="0.7">
      <c r="A29" s="6" t="s">
        <v>11</v>
      </c>
      <c r="C29" s="1">
        <f>(pers!C29/correct!C29)*100</f>
        <v>13.513513513513514</v>
      </c>
      <c r="D29" s="1">
        <f>(pers!D29/correct!D29)*100</f>
        <v>19.148936170212767</v>
      </c>
      <c r="E29" s="9"/>
      <c r="F29" s="9"/>
      <c r="G29" s="9"/>
      <c r="H29" s="9"/>
      <c r="J29" s="1">
        <f t="shared" si="1"/>
        <v>16.33122484186314</v>
      </c>
    </row>
    <row r="30" spans="1:20" x14ac:dyDescent="0.7">
      <c r="A30" s="6" t="s">
        <v>12</v>
      </c>
      <c r="C30" s="1">
        <f>(pers!C30/correct!C30)*100</f>
        <v>0</v>
      </c>
      <c r="D30" s="1">
        <f>(pers!D30/correct!D30)*100</f>
        <v>6.666666666666667</v>
      </c>
      <c r="E30" s="9"/>
      <c r="F30" s="9"/>
      <c r="G30" s="9"/>
      <c r="H30" s="9"/>
      <c r="J30" s="1">
        <f t="shared" si="1"/>
        <v>3.3333333333333335</v>
      </c>
    </row>
    <row r="31" spans="1:20" x14ac:dyDescent="0.7">
      <c r="A31" s="6" t="s">
        <v>13</v>
      </c>
      <c r="C31" s="1">
        <f>(pers!C31/correct!C31)*100</f>
        <v>14.285714285714285</v>
      </c>
      <c r="D31" s="1">
        <f>(pers!D31/correct!D31)*100</f>
        <v>16.666666666666664</v>
      </c>
      <c r="E31" s="9"/>
      <c r="F31" s="9"/>
      <c r="G31" s="9"/>
      <c r="H31" s="9"/>
      <c r="J31" s="1">
        <f t="shared" si="1"/>
        <v>15.476190476190474</v>
      </c>
    </row>
    <row r="32" spans="1:20" x14ac:dyDescent="0.7">
      <c r="A32" s="6" t="s">
        <v>14</v>
      </c>
      <c r="C32" s="1">
        <f>(pers!C32/correct!C32)*100</f>
        <v>4.5454545454545459</v>
      </c>
      <c r="D32" s="1">
        <f>(pers!D32/correct!D32)*100</f>
        <v>14.285714285714285</v>
      </c>
      <c r="E32" s="9"/>
      <c r="F32" s="9"/>
      <c r="G32" s="9"/>
      <c r="H32" s="9"/>
      <c r="J32" s="1">
        <f t="shared" si="1"/>
        <v>9.4155844155844157</v>
      </c>
    </row>
    <row r="33" spans="1:10" x14ac:dyDescent="0.7">
      <c r="A33" s="6" t="s">
        <v>15</v>
      </c>
      <c r="C33" s="1">
        <f>(pers!C33/correct!C33)*100</f>
        <v>11.538461538461538</v>
      </c>
      <c r="D33" s="1">
        <f>(pers!D33/correct!D33)*100</f>
        <v>28.571428571428569</v>
      </c>
      <c r="E33" s="9"/>
      <c r="F33" s="9"/>
      <c r="G33" s="9"/>
      <c r="H33" s="9"/>
      <c r="J33" s="1">
        <f t="shared" si="1"/>
        <v>20.054945054945055</v>
      </c>
    </row>
    <row r="34" spans="1:10" x14ac:dyDescent="0.7">
      <c r="A34" s="6" t="s">
        <v>30</v>
      </c>
      <c r="C34" s="1">
        <f>(pers!C34/correct!C34)*100</f>
        <v>17.647058823529413</v>
      </c>
      <c r="D34" s="1">
        <f>(pers!D34/correct!D34)*100</f>
        <v>4.3478260869565215</v>
      </c>
      <c r="E34" s="9"/>
      <c r="F34" s="9"/>
      <c r="G34" s="9"/>
      <c r="H34" s="9"/>
      <c r="J34" s="1">
        <f t="shared" si="1"/>
        <v>10.997442455242968</v>
      </c>
    </row>
    <row r="35" spans="1:10" x14ac:dyDescent="0.7">
      <c r="J35" s="1"/>
    </row>
    <row r="36" spans="1:10" x14ac:dyDescent="0.7">
      <c r="J36" s="1"/>
    </row>
    <row r="37" spans="1:10" x14ac:dyDescent="0.7">
      <c r="J37" s="1"/>
    </row>
    <row r="38" spans="1:10" x14ac:dyDescent="0.7">
      <c r="A38" t="s">
        <v>77</v>
      </c>
      <c r="J38" s="1">
        <f>AVERAGE(J27:J36)</f>
        <v>10.181884335170093</v>
      </c>
    </row>
    <row r="39" spans="1:10" x14ac:dyDescent="0.7">
      <c r="A39" t="s">
        <v>16</v>
      </c>
      <c r="J39" s="1">
        <f>STDEV(J27:J36)/SQRT(COUNT(J27:J36))</f>
        <v>2.3877868501720041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9"/>
  <sheetViews>
    <sheetView topLeftCell="A16" zoomScale="60" zoomScaleNormal="60" workbookViewId="0">
      <selection activeCell="A39" sqref="A39"/>
    </sheetView>
  </sheetViews>
  <sheetFormatPr defaultRowHeight="17.649999999999999" x14ac:dyDescent="0.7"/>
  <sheetData>
    <row r="1" spans="1:25" x14ac:dyDescent="0.7">
      <c r="A1" t="s">
        <v>55</v>
      </c>
    </row>
    <row r="3" spans="1:25" x14ac:dyDescent="0.7">
      <c r="A3" t="s">
        <v>43</v>
      </c>
      <c r="E3" s="8"/>
      <c r="F3" s="8"/>
      <c r="G3" s="8"/>
      <c r="H3" s="8"/>
      <c r="I3" s="8"/>
      <c r="J3" t="s">
        <v>76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I4" s="8"/>
      <c r="J4" t="s">
        <v>18</v>
      </c>
    </row>
    <row r="5" spans="1:25" x14ac:dyDescent="0.7">
      <c r="A5" s="6" t="s">
        <v>0</v>
      </c>
      <c r="C5" s="2">
        <v>0.98</v>
      </c>
      <c r="D5" s="2">
        <v>0.56999999999999995</v>
      </c>
      <c r="E5" s="11"/>
      <c r="F5" s="11"/>
      <c r="G5" s="11"/>
      <c r="H5" s="8"/>
      <c r="I5" s="8"/>
      <c r="J5" s="2">
        <f>AVERAGE(B5:H5)</f>
        <v>0.77499999999999991</v>
      </c>
    </row>
    <row r="6" spans="1:25" x14ac:dyDescent="0.7">
      <c r="A6" s="6" t="s">
        <v>1</v>
      </c>
      <c r="C6" s="2">
        <v>0.64</v>
      </c>
      <c r="D6" s="2">
        <v>0.49</v>
      </c>
      <c r="E6" s="11"/>
      <c r="F6" s="11"/>
      <c r="G6" s="11"/>
      <c r="H6" s="8"/>
      <c r="I6" s="8"/>
      <c r="J6" s="2">
        <f t="shared" ref="J6:J16" si="0">AVERAGE(B6:H6)</f>
        <v>0.56499999999999995</v>
      </c>
    </row>
    <row r="7" spans="1:25" x14ac:dyDescent="0.7">
      <c r="A7" s="6" t="s">
        <v>2</v>
      </c>
      <c r="C7" s="2">
        <v>1.63</v>
      </c>
      <c r="D7" s="2">
        <v>2.12</v>
      </c>
      <c r="E7" s="11"/>
      <c r="F7" s="11"/>
      <c r="G7" s="11"/>
      <c r="H7" s="11"/>
      <c r="I7" s="8"/>
      <c r="J7" s="2">
        <f t="shared" si="0"/>
        <v>1.875</v>
      </c>
    </row>
    <row r="8" spans="1:25" x14ac:dyDescent="0.7">
      <c r="A8" s="6" t="s">
        <v>3</v>
      </c>
      <c r="C8" s="2">
        <v>0.86</v>
      </c>
      <c r="D8" s="2">
        <v>0.9</v>
      </c>
      <c r="E8" s="11"/>
      <c r="F8" s="11"/>
      <c r="G8" s="11"/>
      <c r="H8" s="11"/>
      <c r="I8" s="8"/>
      <c r="J8" s="2">
        <f t="shared" si="0"/>
        <v>0.88</v>
      </c>
    </row>
    <row r="9" spans="1:25" x14ac:dyDescent="0.7">
      <c r="A9" s="6" t="s">
        <v>4</v>
      </c>
      <c r="C9" s="2">
        <v>0.91</v>
      </c>
      <c r="D9" s="2">
        <v>1.1299999999999999</v>
      </c>
      <c r="E9" s="11"/>
      <c r="F9" s="11"/>
      <c r="G9" s="11"/>
      <c r="H9" s="11"/>
      <c r="I9" s="8"/>
      <c r="J9" s="2">
        <f t="shared" si="0"/>
        <v>1.02</v>
      </c>
    </row>
    <row r="10" spans="1:25" x14ac:dyDescent="0.7">
      <c r="A10" s="6" t="s">
        <v>5</v>
      </c>
      <c r="C10" s="2">
        <v>1.43</v>
      </c>
      <c r="D10" s="2">
        <v>0.94</v>
      </c>
      <c r="E10" s="11"/>
      <c r="F10" s="11"/>
      <c r="G10" s="11"/>
      <c r="H10" s="11"/>
      <c r="I10" s="8"/>
      <c r="J10" s="2">
        <f t="shared" si="0"/>
        <v>1.1850000000000001</v>
      </c>
    </row>
    <row r="11" spans="1:25" x14ac:dyDescent="0.7">
      <c r="A11" s="6" t="s">
        <v>6</v>
      </c>
      <c r="C11" s="2">
        <v>0.51</v>
      </c>
      <c r="D11" s="2">
        <v>0.71</v>
      </c>
      <c r="E11" s="11"/>
      <c r="F11" s="11"/>
      <c r="G11" s="11"/>
      <c r="H11" s="11"/>
      <c r="I11" s="8"/>
      <c r="J11" s="2">
        <f t="shared" si="0"/>
        <v>0.61</v>
      </c>
    </row>
    <row r="12" spans="1:25" x14ac:dyDescent="0.7">
      <c r="A12" s="6" t="s">
        <v>7</v>
      </c>
      <c r="B12" s="2"/>
      <c r="C12" s="2">
        <v>0.6</v>
      </c>
      <c r="D12" s="2">
        <v>1.1100000000000001</v>
      </c>
      <c r="E12" s="11"/>
      <c r="F12" s="8"/>
      <c r="G12" s="11"/>
      <c r="H12" s="8"/>
      <c r="I12" s="8"/>
      <c r="J12" s="2">
        <f t="shared" si="0"/>
        <v>0.85499999999999998</v>
      </c>
    </row>
    <row r="13" spans="1:25" x14ac:dyDescent="0.7">
      <c r="A13" s="6" t="s">
        <v>8</v>
      </c>
      <c r="C13" s="2">
        <v>0.76</v>
      </c>
      <c r="D13" s="2">
        <v>1.1299999999999999</v>
      </c>
      <c r="E13" s="11"/>
      <c r="F13" s="11"/>
      <c r="G13" s="11"/>
      <c r="H13" s="11"/>
      <c r="I13" s="8"/>
      <c r="J13" s="2">
        <f t="shared" si="0"/>
        <v>0.94499999999999995</v>
      </c>
    </row>
    <row r="14" spans="1:25" x14ac:dyDescent="0.7">
      <c r="A14" s="6" t="s">
        <v>35</v>
      </c>
      <c r="C14" s="2">
        <v>1.1200000000000001</v>
      </c>
      <c r="D14" s="2">
        <v>1.06</v>
      </c>
      <c r="E14" s="11"/>
      <c r="F14" s="11"/>
      <c r="G14" s="11"/>
      <c r="H14" s="11"/>
      <c r="I14" s="8"/>
      <c r="J14" s="2">
        <f t="shared" si="0"/>
        <v>1.0900000000000001</v>
      </c>
      <c r="T14" t="s">
        <v>68</v>
      </c>
      <c r="U14" t="s">
        <v>70</v>
      </c>
      <c r="X14" t="s">
        <v>69</v>
      </c>
      <c r="Y14" t="s">
        <v>71</v>
      </c>
    </row>
    <row r="15" spans="1:25" x14ac:dyDescent="0.7">
      <c r="A15" s="6" t="s">
        <v>36</v>
      </c>
      <c r="C15" s="2">
        <v>1.05</v>
      </c>
      <c r="D15" s="2">
        <v>1.3</v>
      </c>
      <c r="E15" s="11"/>
      <c r="F15" s="11"/>
      <c r="G15" s="11"/>
      <c r="H15" s="11"/>
      <c r="I15" s="8"/>
      <c r="J15" s="2">
        <f t="shared" si="0"/>
        <v>1.175</v>
      </c>
      <c r="S15" t="s">
        <v>25</v>
      </c>
      <c r="T15" s="1">
        <f>J18</f>
        <v>1.0070833333333333</v>
      </c>
      <c r="U15" s="1">
        <f>J38</f>
        <v>0.91812500000000019</v>
      </c>
      <c r="W15" t="s">
        <v>19</v>
      </c>
      <c r="X15" s="1">
        <f>J19</f>
        <v>9.8506764752580328E-2</v>
      </c>
      <c r="Y15" s="1">
        <f>J39</f>
        <v>9.0202834430441747E-2</v>
      </c>
    </row>
    <row r="16" spans="1:25" x14ac:dyDescent="0.7">
      <c r="A16" s="6" t="s">
        <v>37</v>
      </c>
      <c r="C16" s="2">
        <v>0.63</v>
      </c>
      <c r="D16" s="2">
        <v>1.59</v>
      </c>
      <c r="E16" s="11"/>
      <c r="F16" s="11"/>
      <c r="G16" s="11"/>
      <c r="H16" s="11"/>
      <c r="I16" s="8"/>
      <c r="J16" s="2">
        <f t="shared" si="0"/>
        <v>1.1100000000000001</v>
      </c>
    </row>
    <row r="17" spans="1:20" x14ac:dyDescent="0.7">
      <c r="E17" s="8"/>
      <c r="F17" s="8"/>
      <c r="G17" s="8"/>
      <c r="H17" s="8"/>
      <c r="I17" s="8"/>
      <c r="J17" s="2"/>
      <c r="S17" t="s">
        <v>20</v>
      </c>
      <c r="T17" s="3">
        <f>TTEST(J5:J16,J27:J36,2,2)</f>
        <v>0.53822048645628284</v>
      </c>
    </row>
    <row r="18" spans="1:20" x14ac:dyDescent="0.7">
      <c r="A18" t="s">
        <v>74</v>
      </c>
      <c r="E18" s="8"/>
      <c r="F18" s="8"/>
      <c r="G18" s="8"/>
      <c r="H18" s="8"/>
      <c r="I18" s="8"/>
      <c r="J18" s="2">
        <f>AVERAGE(J5:J16)</f>
        <v>1.0070833333333333</v>
      </c>
    </row>
    <row r="19" spans="1:20" x14ac:dyDescent="0.7">
      <c r="A19" t="s">
        <v>16</v>
      </c>
      <c r="E19" s="8"/>
      <c r="F19" s="8"/>
      <c r="G19" s="8"/>
      <c r="H19" s="8"/>
      <c r="I19" s="8"/>
      <c r="J19" s="2">
        <f>STDEV(J5:J16)/SQRT(COUNT(J5:J16))</f>
        <v>9.8506764752580328E-2</v>
      </c>
    </row>
    <row r="20" spans="1:20" x14ac:dyDescent="0.7">
      <c r="E20" s="8"/>
      <c r="F20" s="8"/>
      <c r="G20" s="8"/>
      <c r="H20" s="8"/>
      <c r="I20" s="8"/>
    </row>
    <row r="21" spans="1:20" x14ac:dyDescent="0.7">
      <c r="E21" s="8"/>
      <c r="F21" s="8"/>
      <c r="G21" s="8"/>
      <c r="H21" s="8"/>
      <c r="I21" s="8"/>
    </row>
    <row r="22" spans="1:20" x14ac:dyDescent="0.7">
      <c r="E22" s="8"/>
      <c r="F22" s="8"/>
      <c r="G22" s="8"/>
      <c r="H22" s="8"/>
      <c r="I22" s="8"/>
    </row>
    <row r="23" spans="1:20" x14ac:dyDescent="0.7">
      <c r="E23" s="8"/>
      <c r="F23" s="8"/>
      <c r="G23" s="8"/>
      <c r="H23" s="8"/>
      <c r="I23" s="8"/>
    </row>
    <row r="24" spans="1:20" x14ac:dyDescent="0.7">
      <c r="E24" s="8"/>
      <c r="F24" s="8"/>
      <c r="G24" s="8"/>
      <c r="H24" s="8"/>
      <c r="I24" s="8"/>
    </row>
    <row r="25" spans="1:20" x14ac:dyDescent="0.7">
      <c r="A25" t="s">
        <v>56</v>
      </c>
      <c r="E25" s="8"/>
      <c r="F25" s="8"/>
      <c r="G25" s="8"/>
      <c r="H25" s="8"/>
      <c r="I25" s="8"/>
      <c r="J25" t="s">
        <v>78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I26" s="8"/>
      <c r="J26" t="s">
        <v>65</v>
      </c>
    </row>
    <row r="27" spans="1:20" x14ac:dyDescent="0.7">
      <c r="A27" s="6" t="s">
        <v>9</v>
      </c>
      <c r="C27" s="2">
        <v>0.9</v>
      </c>
      <c r="D27" s="2">
        <v>0.72</v>
      </c>
      <c r="E27" s="11"/>
      <c r="F27" s="11"/>
      <c r="G27" s="11"/>
      <c r="H27" s="8"/>
      <c r="I27" s="11"/>
      <c r="J27" s="2">
        <f>AVERAGE(C27:H27)</f>
        <v>0.81</v>
      </c>
    </row>
    <row r="28" spans="1:20" x14ac:dyDescent="0.7">
      <c r="A28" s="6" t="s">
        <v>10</v>
      </c>
      <c r="C28" s="2">
        <v>0.84</v>
      </c>
      <c r="D28" s="2">
        <v>1.1100000000000001</v>
      </c>
      <c r="E28" s="2"/>
      <c r="F28" s="2"/>
      <c r="G28" s="2"/>
      <c r="I28" s="2"/>
      <c r="J28" s="2">
        <f t="shared" ref="J28:J34" si="1">AVERAGE(C28:H28)</f>
        <v>0.97500000000000009</v>
      </c>
    </row>
    <row r="29" spans="1:20" x14ac:dyDescent="0.7">
      <c r="A29" s="6" t="s">
        <v>11</v>
      </c>
      <c r="C29" s="2">
        <v>0.89</v>
      </c>
      <c r="D29" s="2">
        <v>0.76</v>
      </c>
      <c r="E29" s="2"/>
      <c r="F29" s="2"/>
      <c r="G29" s="2"/>
      <c r="I29" s="2"/>
      <c r="J29" s="2">
        <f t="shared" si="1"/>
        <v>0.82499999999999996</v>
      </c>
    </row>
    <row r="30" spans="1:20" x14ac:dyDescent="0.7">
      <c r="A30" s="6" t="s">
        <v>12</v>
      </c>
      <c r="B30" s="2"/>
      <c r="C30" s="2">
        <v>1.26</v>
      </c>
      <c r="D30" s="2">
        <v>1.6</v>
      </c>
      <c r="E30" s="2"/>
      <c r="I30" s="2"/>
      <c r="J30" s="2">
        <f t="shared" si="1"/>
        <v>1.4300000000000002</v>
      </c>
    </row>
    <row r="31" spans="1:20" x14ac:dyDescent="0.7">
      <c r="A31" s="6" t="s">
        <v>13</v>
      </c>
      <c r="B31" s="2"/>
      <c r="C31" s="2">
        <v>0.71</v>
      </c>
      <c r="D31" s="2">
        <v>0.69</v>
      </c>
      <c r="E31" s="2"/>
      <c r="F31" s="2"/>
      <c r="I31" s="2"/>
      <c r="J31" s="2">
        <f t="shared" si="1"/>
        <v>0.7</v>
      </c>
    </row>
    <row r="32" spans="1:20" x14ac:dyDescent="0.7">
      <c r="A32" s="6" t="s">
        <v>14</v>
      </c>
      <c r="C32" s="2">
        <v>1.31</v>
      </c>
      <c r="D32" s="2">
        <v>0.98</v>
      </c>
      <c r="E32" s="2"/>
      <c r="F32" s="2"/>
      <c r="G32" s="2"/>
      <c r="I32" s="2"/>
      <c r="J32" s="2">
        <f t="shared" si="1"/>
        <v>1.145</v>
      </c>
    </row>
    <row r="33" spans="1:10" x14ac:dyDescent="0.7">
      <c r="A33" s="6" t="s">
        <v>15</v>
      </c>
      <c r="C33" s="2">
        <v>0.73</v>
      </c>
      <c r="D33" s="2">
        <v>0.71</v>
      </c>
      <c r="E33" s="2"/>
      <c r="F33" s="2"/>
      <c r="I33" s="2"/>
      <c r="J33" s="2">
        <f t="shared" si="1"/>
        <v>0.72</v>
      </c>
    </row>
    <row r="34" spans="1:10" x14ac:dyDescent="0.7">
      <c r="A34" s="6" t="s">
        <v>63</v>
      </c>
      <c r="C34" s="2">
        <v>0.92</v>
      </c>
      <c r="D34" s="2">
        <v>0.56000000000000005</v>
      </c>
      <c r="E34" s="2"/>
      <c r="I34" s="2"/>
      <c r="J34" s="2">
        <f t="shared" si="1"/>
        <v>0.74</v>
      </c>
    </row>
    <row r="35" spans="1:10" x14ac:dyDescent="0.7">
      <c r="C35" s="2"/>
      <c r="D35" s="2"/>
      <c r="E35" s="2"/>
      <c r="F35" s="2"/>
      <c r="G35" s="2"/>
      <c r="H35" s="2"/>
      <c r="I35" s="2"/>
      <c r="J35" s="2"/>
    </row>
    <row r="36" spans="1:10" x14ac:dyDescent="0.7">
      <c r="C36" s="2"/>
      <c r="D36" s="2"/>
      <c r="E36" s="2"/>
      <c r="F36" s="2"/>
      <c r="G36" s="2"/>
      <c r="H36" s="2"/>
      <c r="I36" s="2"/>
      <c r="J36" s="2"/>
    </row>
    <row r="37" spans="1:10" x14ac:dyDescent="0.7">
      <c r="C37" s="2"/>
      <c r="D37" s="2"/>
      <c r="E37" s="2"/>
      <c r="F37" s="2"/>
      <c r="G37" s="2"/>
      <c r="H37" s="2"/>
      <c r="I37" s="2"/>
      <c r="J37" s="2"/>
    </row>
    <row r="38" spans="1:10" x14ac:dyDescent="0.7">
      <c r="A38" t="s">
        <v>77</v>
      </c>
      <c r="B38" s="2"/>
      <c r="C38" s="2"/>
      <c r="D38" s="2"/>
      <c r="E38" s="2"/>
      <c r="F38" s="2"/>
      <c r="G38" s="2"/>
      <c r="H38" s="2"/>
      <c r="I38" s="2"/>
      <c r="J38" s="2">
        <f>AVERAGE(J27:J36)</f>
        <v>0.91812500000000019</v>
      </c>
    </row>
    <row r="39" spans="1:10" x14ac:dyDescent="0.7">
      <c r="A39" t="s">
        <v>16</v>
      </c>
      <c r="B39" s="2"/>
      <c r="C39" s="2"/>
      <c r="D39" s="2"/>
      <c r="E39" s="2"/>
      <c r="F39" s="2"/>
      <c r="G39" s="2"/>
      <c r="H39" s="2"/>
      <c r="I39" s="2"/>
      <c r="J39" s="2">
        <f>STDEV(J27:J36)/SQRT(COUNT(J27:J36))</f>
        <v>9.0202834430441747E-2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9"/>
  <sheetViews>
    <sheetView zoomScale="40" zoomScaleNormal="40" workbookViewId="0">
      <selection activeCell="A39" sqref="A39"/>
    </sheetView>
  </sheetViews>
  <sheetFormatPr defaultRowHeight="17.649999999999999" x14ac:dyDescent="0.7"/>
  <sheetData>
    <row r="1" spans="1:25" x14ac:dyDescent="0.7">
      <c r="A1" t="s">
        <v>57</v>
      </c>
    </row>
    <row r="3" spans="1:25" x14ac:dyDescent="0.7">
      <c r="A3" t="s">
        <v>54</v>
      </c>
      <c r="E3" s="8"/>
      <c r="F3" s="8"/>
      <c r="G3" s="8"/>
      <c r="H3" s="8"/>
      <c r="J3" t="s">
        <v>78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18</v>
      </c>
    </row>
    <row r="5" spans="1:25" x14ac:dyDescent="0.7">
      <c r="A5" s="6" t="s">
        <v>0</v>
      </c>
      <c r="C5" s="2">
        <v>1.78</v>
      </c>
      <c r="D5" s="2">
        <v>1.54</v>
      </c>
      <c r="E5" s="11"/>
      <c r="F5" s="11"/>
      <c r="G5" s="11"/>
      <c r="H5" s="8"/>
      <c r="J5" s="2">
        <f>AVERAGE(B5:H5)</f>
        <v>1.6600000000000001</v>
      </c>
    </row>
    <row r="6" spans="1:25" x14ac:dyDescent="0.7">
      <c r="A6" s="6" t="s">
        <v>1</v>
      </c>
      <c r="C6" s="2">
        <v>1.71</v>
      </c>
      <c r="D6" s="2">
        <v>1.35</v>
      </c>
      <c r="E6" s="11"/>
      <c r="F6" s="11"/>
      <c r="G6" s="11"/>
      <c r="H6" s="8"/>
      <c r="J6" s="2">
        <f t="shared" ref="J6:J16" si="0">AVERAGE(B6:H6)</f>
        <v>1.53</v>
      </c>
    </row>
    <row r="7" spans="1:25" x14ac:dyDescent="0.7">
      <c r="A7" s="6" t="s">
        <v>2</v>
      </c>
      <c r="C7" s="2">
        <v>1.84</v>
      </c>
      <c r="D7" s="2">
        <v>1.69</v>
      </c>
      <c r="E7" s="11"/>
      <c r="F7" s="11"/>
      <c r="G7" s="11"/>
      <c r="H7" s="11"/>
      <c r="J7" s="2">
        <f t="shared" si="0"/>
        <v>1.7650000000000001</v>
      </c>
    </row>
    <row r="8" spans="1:25" x14ac:dyDescent="0.7">
      <c r="A8" s="6" t="s">
        <v>3</v>
      </c>
      <c r="C8" s="2">
        <v>2.25</v>
      </c>
      <c r="D8" s="2">
        <v>2.0299999999999998</v>
      </c>
      <c r="E8" s="11"/>
      <c r="F8" s="11"/>
      <c r="G8" s="11"/>
      <c r="H8" s="11"/>
      <c r="J8" s="2">
        <f t="shared" si="0"/>
        <v>2.1399999999999997</v>
      </c>
    </row>
    <row r="9" spans="1:25" x14ac:dyDescent="0.7">
      <c r="A9" s="6" t="s">
        <v>4</v>
      </c>
      <c r="C9" s="2">
        <v>1.57</v>
      </c>
      <c r="D9" s="2">
        <v>2.36</v>
      </c>
      <c r="E9" s="11"/>
      <c r="F9" s="11"/>
      <c r="G9" s="11"/>
      <c r="H9" s="11"/>
      <c r="J9" s="2">
        <f t="shared" si="0"/>
        <v>1.9649999999999999</v>
      </c>
    </row>
    <row r="10" spans="1:25" x14ac:dyDescent="0.7">
      <c r="A10" s="6" t="s">
        <v>5</v>
      </c>
      <c r="C10">
        <v>1.95</v>
      </c>
      <c r="D10" s="2">
        <v>1.62</v>
      </c>
      <c r="E10" s="11"/>
      <c r="F10" s="11"/>
      <c r="G10" s="11"/>
      <c r="H10" s="11"/>
      <c r="J10" s="2">
        <f t="shared" si="0"/>
        <v>1.7850000000000001</v>
      </c>
    </row>
    <row r="11" spans="1:25" x14ac:dyDescent="0.7">
      <c r="A11" s="6" t="s">
        <v>6</v>
      </c>
      <c r="C11">
        <v>1.89</v>
      </c>
      <c r="D11" s="2">
        <v>3.19</v>
      </c>
      <c r="E11" s="11"/>
      <c r="F11" s="11"/>
      <c r="G11" s="11"/>
      <c r="H11" s="11"/>
      <c r="J11" s="2">
        <f t="shared" si="0"/>
        <v>2.54</v>
      </c>
    </row>
    <row r="12" spans="1:25" x14ac:dyDescent="0.7">
      <c r="A12" s="6" t="s">
        <v>7</v>
      </c>
      <c r="C12" s="2">
        <v>2.38</v>
      </c>
      <c r="D12" s="2">
        <v>1.93</v>
      </c>
      <c r="E12" s="11"/>
      <c r="F12" s="8"/>
      <c r="G12" s="11"/>
      <c r="H12" s="8"/>
      <c r="J12" s="2">
        <f t="shared" si="0"/>
        <v>2.1549999999999998</v>
      </c>
    </row>
    <row r="13" spans="1:25" x14ac:dyDescent="0.7">
      <c r="A13" s="6" t="s">
        <v>8</v>
      </c>
      <c r="C13">
        <v>1.75</v>
      </c>
      <c r="D13" s="2">
        <v>1.76</v>
      </c>
      <c r="E13" s="11"/>
      <c r="F13" s="11"/>
      <c r="G13" s="11"/>
      <c r="H13" s="11"/>
      <c r="J13" s="2">
        <f t="shared" si="0"/>
        <v>1.7549999999999999</v>
      </c>
    </row>
    <row r="14" spans="1:25" x14ac:dyDescent="0.7">
      <c r="A14" s="6" t="s">
        <v>27</v>
      </c>
      <c r="C14">
        <v>1.62</v>
      </c>
      <c r="D14" s="2">
        <v>2.21</v>
      </c>
      <c r="E14" s="11"/>
      <c r="F14" s="11"/>
      <c r="G14" s="11"/>
      <c r="H14" s="11"/>
      <c r="J14" s="2">
        <f t="shared" si="0"/>
        <v>1.915</v>
      </c>
      <c r="T14" t="s">
        <v>68</v>
      </c>
      <c r="U14" t="s">
        <v>70</v>
      </c>
      <c r="X14" t="s">
        <v>69</v>
      </c>
      <c r="Y14" t="s">
        <v>71</v>
      </c>
    </row>
    <row r="15" spans="1:25" x14ac:dyDescent="0.7">
      <c r="A15" s="6" t="s">
        <v>36</v>
      </c>
      <c r="C15" s="2">
        <v>1.52</v>
      </c>
      <c r="D15" s="2">
        <v>1.55</v>
      </c>
      <c r="E15" s="11"/>
      <c r="F15" s="11"/>
      <c r="G15" s="11"/>
      <c r="H15" s="11"/>
      <c r="J15" s="2">
        <f t="shared" si="0"/>
        <v>1.5350000000000001</v>
      </c>
      <c r="S15" t="s">
        <v>26</v>
      </c>
      <c r="T15" s="1">
        <f>J18</f>
        <v>1.9008333333333332</v>
      </c>
      <c r="U15" s="1">
        <f>J38</f>
        <v>1.8124999999999998</v>
      </c>
      <c r="W15" t="s">
        <v>19</v>
      </c>
      <c r="X15" s="1">
        <f>J19</f>
        <v>8.457073723197428E-2</v>
      </c>
      <c r="Y15" s="1">
        <f>J39</f>
        <v>7.6222184622139755E-2</v>
      </c>
    </row>
    <row r="16" spans="1:25" x14ac:dyDescent="0.7">
      <c r="A16" s="6" t="s">
        <v>37</v>
      </c>
      <c r="C16" s="2">
        <v>2.42</v>
      </c>
      <c r="D16" s="2">
        <v>1.71</v>
      </c>
      <c r="E16" s="11"/>
      <c r="F16" s="11"/>
      <c r="G16" s="11"/>
      <c r="H16" s="11"/>
      <c r="J16" s="2">
        <f t="shared" si="0"/>
        <v>2.0649999999999999</v>
      </c>
    </row>
    <row r="17" spans="1:20" x14ac:dyDescent="0.7">
      <c r="E17" s="8"/>
      <c r="F17" s="8"/>
      <c r="G17" s="8"/>
      <c r="H17" s="8"/>
      <c r="J17" s="2"/>
      <c r="S17" t="s">
        <v>20</v>
      </c>
      <c r="T17" s="3">
        <f>TTEST(J5:J16,J27:J36,2,2)</f>
        <v>0.47553363925494774</v>
      </c>
    </row>
    <row r="18" spans="1:20" x14ac:dyDescent="0.7">
      <c r="A18" t="s">
        <v>77</v>
      </c>
      <c r="E18" s="8"/>
      <c r="F18" s="8"/>
      <c r="G18" s="8"/>
      <c r="H18" s="8"/>
      <c r="J18" s="2">
        <f>AVERAGE(J5:J16)</f>
        <v>1.9008333333333332</v>
      </c>
    </row>
    <row r="19" spans="1:20" x14ac:dyDescent="0.7">
      <c r="A19" t="s">
        <v>16</v>
      </c>
      <c r="E19" s="8"/>
      <c r="F19" s="8"/>
      <c r="G19" s="8"/>
      <c r="H19" s="8"/>
      <c r="J19" s="2">
        <f>STDEV(J5:J16)/SQRT(COUNT(J5:J16))</f>
        <v>8.457073723197428E-2</v>
      </c>
    </row>
    <row r="20" spans="1:20" x14ac:dyDescent="0.7">
      <c r="E20" s="8"/>
      <c r="F20" s="8"/>
      <c r="G20" s="8"/>
      <c r="H20" s="8"/>
    </row>
    <row r="21" spans="1:20" x14ac:dyDescent="0.7">
      <c r="E21" s="8"/>
      <c r="F21" s="8"/>
      <c r="G21" s="8"/>
      <c r="H21" s="8"/>
    </row>
    <row r="22" spans="1:20" x14ac:dyDescent="0.7">
      <c r="E22" s="8"/>
      <c r="F22" s="8"/>
      <c r="G22" s="8"/>
      <c r="H22" s="8"/>
    </row>
    <row r="23" spans="1:20" x14ac:dyDescent="0.7">
      <c r="E23" s="8"/>
      <c r="F23" s="8"/>
      <c r="G23" s="8"/>
      <c r="H23" s="8"/>
    </row>
    <row r="24" spans="1:20" x14ac:dyDescent="0.7">
      <c r="E24" s="8"/>
      <c r="F24" s="8"/>
      <c r="G24" s="8"/>
      <c r="H24" s="8"/>
    </row>
    <row r="25" spans="1:20" x14ac:dyDescent="0.7">
      <c r="A25" t="s">
        <v>46</v>
      </c>
      <c r="E25" s="8"/>
      <c r="F25" s="8"/>
      <c r="G25" s="8"/>
      <c r="H25" s="8"/>
      <c r="J25" t="s">
        <v>76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J26" t="s">
        <v>65</v>
      </c>
    </row>
    <row r="27" spans="1:20" x14ac:dyDescent="0.7">
      <c r="A27" s="6" t="s">
        <v>9</v>
      </c>
      <c r="C27" s="2">
        <v>1.61</v>
      </c>
      <c r="D27" s="2">
        <v>1.36</v>
      </c>
      <c r="E27" s="11"/>
      <c r="F27" s="11"/>
      <c r="G27" s="11"/>
      <c r="H27" s="8"/>
      <c r="I27" s="2"/>
      <c r="J27" s="2">
        <f>AVERAGE(C27:H27)</f>
        <v>1.4850000000000001</v>
      </c>
    </row>
    <row r="28" spans="1:20" x14ac:dyDescent="0.7">
      <c r="A28" s="6" t="s">
        <v>10</v>
      </c>
      <c r="C28" s="2">
        <v>1.79</v>
      </c>
      <c r="D28" s="2">
        <v>1.73</v>
      </c>
      <c r="E28" s="11"/>
      <c r="F28" s="11"/>
      <c r="G28" s="11"/>
      <c r="H28" s="8"/>
      <c r="I28" s="2"/>
      <c r="J28" s="2">
        <f t="shared" ref="J28:J34" si="1">AVERAGE(C28:H28)</f>
        <v>1.76</v>
      </c>
    </row>
    <row r="29" spans="1:20" x14ac:dyDescent="0.7">
      <c r="A29" s="6" t="s">
        <v>11</v>
      </c>
      <c r="C29" s="2">
        <v>2.25</v>
      </c>
      <c r="D29" s="2">
        <v>1.84</v>
      </c>
      <c r="E29" s="11"/>
      <c r="F29" s="11"/>
      <c r="G29" s="11"/>
      <c r="H29" s="8"/>
      <c r="I29" s="2"/>
      <c r="J29" s="2">
        <f t="shared" si="1"/>
        <v>2.0449999999999999</v>
      </c>
    </row>
    <row r="30" spans="1:20" x14ac:dyDescent="0.7">
      <c r="A30" s="6" t="s">
        <v>12</v>
      </c>
      <c r="B30" s="2"/>
      <c r="C30" s="2">
        <v>1.76</v>
      </c>
      <c r="D30" s="2">
        <v>1.83</v>
      </c>
      <c r="E30" s="2"/>
      <c r="F30" s="2"/>
      <c r="I30" s="2"/>
      <c r="J30" s="2">
        <f t="shared" si="1"/>
        <v>1.7949999999999999</v>
      </c>
    </row>
    <row r="31" spans="1:20" x14ac:dyDescent="0.7">
      <c r="A31" s="6" t="s">
        <v>13</v>
      </c>
      <c r="B31" s="2"/>
      <c r="C31" s="2">
        <v>1.68</v>
      </c>
      <c r="D31" s="2">
        <v>1.49</v>
      </c>
      <c r="E31" s="2"/>
      <c r="F31" s="2"/>
      <c r="I31" s="2"/>
      <c r="J31" s="2">
        <f t="shared" si="1"/>
        <v>1.585</v>
      </c>
    </row>
    <row r="32" spans="1:20" x14ac:dyDescent="0.7">
      <c r="A32" s="6" t="s">
        <v>14</v>
      </c>
      <c r="C32" s="2">
        <v>1.75</v>
      </c>
      <c r="D32" s="2">
        <v>1.79</v>
      </c>
      <c r="E32" s="2"/>
      <c r="F32" s="2"/>
      <c r="G32" s="2"/>
      <c r="I32" s="2"/>
      <c r="J32" s="2">
        <f t="shared" si="1"/>
        <v>1.77</v>
      </c>
    </row>
    <row r="33" spans="1:10" x14ac:dyDescent="0.7">
      <c r="A33" s="6" t="s">
        <v>15</v>
      </c>
      <c r="C33" s="2">
        <v>1.87</v>
      </c>
      <c r="D33" s="2">
        <v>2.0299999999999998</v>
      </c>
      <c r="E33" s="2"/>
      <c r="F33" s="2"/>
      <c r="I33" s="2"/>
      <c r="J33" s="2">
        <f t="shared" si="1"/>
        <v>1.95</v>
      </c>
    </row>
    <row r="34" spans="1:10" x14ac:dyDescent="0.7">
      <c r="A34" s="6" t="s">
        <v>33</v>
      </c>
      <c r="C34" s="2">
        <v>2.36</v>
      </c>
      <c r="D34" s="2">
        <v>1.86</v>
      </c>
      <c r="E34" s="2"/>
      <c r="F34" s="2"/>
      <c r="I34" s="2"/>
      <c r="J34" s="2">
        <f t="shared" si="1"/>
        <v>2.11</v>
      </c>
    </row>
    <row r="35" spans="1:10" x14ac:dyDescent="0.7"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7"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7"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7">
      <c r="A38" t="s">
        <v>74</v>
      </c>
      <c r="B38" s="2"/>
      <c r="C38" s="2"/>
      <c r="D38" s="2"/>
      <c r="E38" s="2"/>
      <c r="F38" s="2"/>
      <c r="G38" s="2"/>
      <c r="H38" s="2"/>
      <c r="I38" s="2"/>
      <c r="J38" s="2">
        <f>AVERAGE(J27:J36)</f>
        <v>1.8124999999999998</v>
      </c>
    </row>
    <row r="39" spans="1:10" x14ac:dyDescent="0.7">
      <c r="A39" t="s">
        <v>16</v>
      </c>
      <c r="B39" s="2"/>
      <c r="C39" s="2"/>
      <c r="D39" s="2"/>
      <c r="E39" s="2"/>
      <c r="F39" s="2"/>
      <c r="G39" s="2"/>
      <c r="H39" s="2"/>
      <c r="I39" s="2"/>
      <c r="J39" s="2">
        <f>STDEV(J27:J36)/SQRT(COUNT(J27:J36))</f>
        <v>7.6222184622139755E-2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0"/>
  <sheetViews>
    <sheetView zoomScale="40" zoomScaleNormal="40" workbookViewId="0">
      <selection activeCell="A2" sqref="A2"/>
    </sheetView>
  </sheetViews>
  <sheetFormatPr defaultRowHeight="17.649999999999999" x14ac:dyDescent="0.7"/>
  <sheetData>
    <row r="1" spans="1:25" x14ac:dyDescent="0.7">
      <c r="A1" t="s">
        <v>83</v>
      </c>
    </row>
    <row r="2" spans="1:25" x14ac:dyDescent="0.7">
      <c r="E2" s="8"/>
      <c r="F2" s="8"/>
      <c r="G2" s="8"/>
      <c r="H2" s="8"/>
    </row>
    <row r="3" spans="1:25" x14ac:dyDescent="0.7">
      <c r="A3" t="s">
        <v>44</v>
      </c>
      <c r="E3" s="8"/>
      <c r="F3" s="8"/>
      <c r="G3" s="8"/>
      <c r="H3" s="8"/>
      <c r="J3" t="s">
        <v>82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18</v>
      </c>
    </row>
    <row r="5" spans="1:25" x14ac:dyDescent="0.7">
      <c r="A5" s="6" t="s">
        <v>0</v>
      </c>
      <c r="C5">
        <v>29</v>
      </c>
      <c r="D5">
        <v>31</v>
      </c>
      <c r="E5" s="8"/>
      <c r="F5" s="8"/>
      <c r="G5" s="8"/>
      <c r="H5" s="8"/>
      <c r="J5" s="1">
        <f>AVERAGE(B5:H5)</f>
        <v>30</v>
      </c>
    </row>
    <row r="6" spans="1:25" x14ac:dyDescent="0.7">
      <c r="A6" s="6" t="s">
        <v>1</v>
      </c>
      <c r="C6">
        <v>37</v>
      </c>
      <c r="D6">
        <v>38</v>
      </c>
      <c r="E6" s="8"/>
      <c r="F6" s="8"/>
      <c r="G6" s="8"/>
      <c r="H6" s="8"/>
      <c r="J6" s="1">
        <f t="shared" ref="J6:J16" si="0">AVERAGE(B6:H6)</f>
        <v>37.5</v>
      </c>
    </row>
    <row r="7" spans="1:25" x14ac:dyDescent="0.7">
      <c r="A7" s="6" t="s">
        <v>2</v>
      </c>
      <c r="C7">
        <v>25</v>
      </c>
      <c r="D7">
        <v>33</v>
      </c>
      <c r="E7" s="8"/>
      <c r="F7" s="8"/>
      <c r="G7" s="8"/>
      <c r="H7" s="8"/>
      <c r="J7" s="1">
        <f t="shared" si="0"/>
        <v>29</v>
      </c>
    </row>
    <row r="8" spans="1:25" x14ac:dyDescent="0.7">
      <c r="A8" s="6" t="s">
        <v>3</v>
      </c>
      <c r="C8">
        <v>17</v>
      </c>
      <c r="D8">
        <v>27</v>
      </c>
      <c r="E8" s="8"/>
      <c r="F8" s="8"/>
      <c r="G8" s="8"/>
      <c r="H8" s="8"/>
      <c r="J8" s="1">
        <f t="shared" si="0"/>
        <v>22</v>
      </c>
    </row>
    <row r="9" spans="1:25" x14ac:dyDescent="0.7">
      <c r="A9" s="6" t="s">
        <v>4</v>
      </c>
      <c r="C9">
        <v>19</v>
      </c>
      <c r="D9">
        <v>31</v>
      </c>
      <c r="E9" s="8"/>
      <c r="F9" s="8"/>
      <c r="G9" s="8"/>
      <c r="H9" s="8"/>
      <c r="J9" s="1">
        <f t="shared" si="0"/>
        <v>25</v>
      </c>
    </row>
    <row r="10" spans="1:25" x14ac:dyDescent="0.7">
      <c r="A10" s="6" t="s">
        <v>5</v>
      </c>
      <c r="C10">
        <v>29</v>
      </c>
      <c r="D10">
        <v>23</v>
      </c>
      <c r="E10" s="8"/>
      <c r="F10" s="8"/>
      <c r="G10" s="8"/>
      <c r="H10" s="8"/>
      <c r="J10" s="1">
        <f t="shared" si="0"/>
        <v>26</v>
      </c>
    </row>
    <row r="11" spans="1:25" x14ac:dyDescent="0.7">
      <c r="A11" s="6" t="s">
        <v>6</v>
      </c>
      <c r="C11">
        <v>19</v>
      </c>
      <c r="D11">
        <v>23</v>
      </c>
      <c r="E11" s="8"/>
      <c r="F11" s="8"/>
      <c r="G11" s="8"/>
      <c r="H11" s="8"/>
      <c r="J11" s="1">
        <f t="shared" si="0"/>
        <v>21</v>
      </c>
    </row>
    <row r="12" spans="1:25" x14ac:dyDescent="0.7">
      <c r="A12" s="6" t="s">
        <v>7</v>
      </c>
      <c r="C12">
        <v>28</v>
      </c>
      <c r="D12">
        <v>23</v>
      </c>
      <c r="E12" s="8"/>
      <c r="F12" s="8"/>
      <c r="G12" s="8"/>
      <c r="H12" s="8"/>
      <c r="J12" s="1">
        <f t="shared" si="0"/>
        <v>25.5</v>
      </c>
    </row>
    <row r="13" spans="1:25" x14ac:dyDescent="0.7">
      <c r="A13" s="6" t="s">
        <v>8</v>
      </c>
      <c r="C13">
        <v>21</v>
      </c>
      <c r="D13">
        <v>28</v>
      </c>
      <c r="E13" s="8"/>
      <c r="F13" s="8"/>
      <c r="G13" s="8"/>
      <c r="H13" s="8"/>
      <c r="J13" s="1">
        <f t="shared" si="0"/>
        <v>24.5</v>
      </c>
    </row>
    <row r="14" spans="1:25" x14ac:dyDescent="0.7">
      <c r="A14" s="6" t="s">
        <v>29</v>
      </c>
      <c r="C14">
        <v>22</v>
      </c>
      <c r="D14">
        <v>27</v>
      </c>
      <c r="E14" s="8"/>
      <c r="F14" s="8"/>
      <c r="G14" s="8"/>
      <c r="H14" s="8"/>
      <c r="J14" s="1">
        <f t="shared" si="0"/>
        <v>24.5</v>
      </c>
      <c r="T14" t="s">
        <v>68</v>
      </c>
      <c r="U14" t="s">
        <v>70</v>
      </c>
      <c r="X14" t="s">
        <v>69</v>
      </c>
      <c r="Y14" t="s">
        <v>71</v>
      </c>
    </row>
    <row r="15" spans="1:25" x14ac:dyDescent="0.7">
      <c r="A15" s="6" t="s">
        <v>36</v>
      </c>
      <c r="C15">
        <v>25</v>
      </c>
      <c r="D15">
        <v>21</v>
      </c>
      <c r="E15" s="8"/>
      <c r="F15" s="8"/>
      <c r="G15" s="8"/>
      <c r="H15" s="8"/>
      <c r="J15" s="1">
        <f t="shared" si="0"/>
        <v>23</v>
      </c>
      <c r="S15" t="s">
        <v>23</v>
      </c>
      <c r="T15" s="1">
        <f>J18</f>
        <v>25.458333333333332</v>
      </c>
      <c r="U15" s="1">
        <f>J39</f>
        <v>29.75</v>
      </c>
      <c r="W15" t="s">
        <v>19</v>
      </c>
      <c r="X15" s="1">
        <f>J19</f>
        <v>1.4609284269555682</v>
      </c>
      <c r="Y15" s="1">
        <f>J40</f>
        <v>4.760327119612084</v>
      </c>
    </row>
    <row r="16" spans="1:25" x14ac:dyDescent="0.7">
      <c r="A16" s="6" t="s">
        <v>37</v>
      </c>
      <c r="C16">
        <v>21</v>
      </c>
      <c r="D16">
        <v>14</v>
      </c>
      <c r="E16" s="8"/>
      <c r="F16" s="8"/>
      <c r="G16" s="8"/>
      <c r="H16" s="8"/>
      <c r="J16" s="1">
        <f t="shared" si="0"/>
        <v>17.5</v>
      </c>
    </row>
    <row r="17" spans="1:20" x14ac:dyDescent="0.7">
      <c r="E17" s="8"/>
      <c r="F17" s="8"/>
      <c r="G17" s="8"/>
      <c r="H17" s="8"/>
      <c r="S17" t="s">
        <v>20</v>
      </c>
      <c r="T17" s="3">
        <f>TTEST(J5:J16,J27:J37,2,2)</f>
        <v>0.32447834587657631</v>
      </c>
    </row>
    <row r="18" spans="1:20" x14ac:dyDescent="0.7">
      <c r="A18" t="s">
        <v>74</v>
      </c>
      <c r="E18" s="8"/>
      <c r="F18" s="8"/>
      <c r="G18" s="8"/>
      <c r="H18" s="8"/>
      <c r="J18" s="1">
        <f>AVERAGE(J5:J16)</f>
        <v>25.458333333333332</v>
      </c>
    </row>
    <row r="19" spans="1:20" x14ac:dyDescent="0.7">
      <c r="A19" t="s">
        <v>16</v>
      </c>
      <c r="E19" s="8"/>
      <c r="F19" s="8"/>
      <c r="G19" s="8"/>
      <c r="H19" s="8"/>
      <c r="J19" s="1">
        <f>STDEV(J5:J16)/SQRT(COUNT(J5:J16))</f>
        <v>1.4609284269555682</v>
      </c>
    </row>
    <row r="20" spans="1:20" x14ac:dyDescent="0.7">
      <c r="E20" s="8"/>
      <c r="F20" s="8"/>
      <c r="G20" s="8"/>
      <c r="H20" s="8"/>
    </row>
    <row r="21" spans="1:20" x14ac:dyDescent="0.7">
      <c r="E21" s="8"/>
      <c r="F21" s="8"/>
      <c r="G21" s="8"/>
      <c r="H21" s="8"/>
    </row>
    <row r="22" spans="1:20" x14ac:dyDescent="0.7">
      <c r="E22" s="8"/>
      <c r="F22" s="8"/>
      <c r="G22" s="8"/>
      <c r="H22" s="8"/>
    </row>
    <row r="23" spans="1:20" x14ac:dyDescent="0.7">
      <c r="E23" s="8"/>
      <c r="F23" s="8"/>
      <c r="G23" s="8"/>
      <c r="H23" s="8"/>
    </row>
    <row r="24" spans="1:20" x14ac:dyDescent="0.7">
      <c r="E24" s="8"/>
      <c r="F24" s="8"/>
      <c r="G24" s="8"/>
      <c r="H24" s="8"/>
    </row>
    <row r="25" spans="1:20" x14ac:dyDescent="0.7">
      <c r="A25" t="s">
        <v>48</v>
      </c>
      <c r="E25" s="8"/>
      <c r="F25" s="8"/>
      <c r="G25" s="8"/>
      <c r="H25" s="8"/>
      <c r="J25" t="s">
        <v>76</v>
      </c>
    </row>
    <row r="26" spans="1:20" x14ac:dyDescent="0.7">
      <c r="C26" s="5" t="s">
        <v>60</v>
      </c>
      <c r="D26" s="5" t="s">
        <v>62</v>
      </c>
      <c r="E26" s="8"/>
      <c r="F26" s="8"/>
      <c r="G26" s="8"/>
      <c r="H26" s="8"/>
      <c r="J26" t="s">
        <v>65</v>
      </c>
    </row>
    <row r="27" spans="1:20" x14ac:dyDescent="0.7">
      <c r="A27" s="6" t="s">
        <v>9</v>
      </c>
      <c r="C27">
        <v>57</v>
      </c>
      <c r="D27">
        <v>53</v>
      </c>
      <c r="E27" s="8"/>
      <c r="F27" s="8"/>
      <c r="G27" s="8"/>
      <c r="H27" s="8"/>
      <c r="J27" s="1">
        <f>AVERAGE(C27:H27)</f>
        <v>55</v>
      </c>
    </row>
    <row r="28" spans="1:20" x14ac:dyDescent="0.7">
      <c r="A28" s="6" t="s">
        <v>10</v>
      </c>
      <c r="C28">
        <v>23</v>
      </c>
      <c r="D28">
        <v>27</v>
      </c>
      <c r="E28" s="8"/>
      <c r="F28" s="8"/>
      <c r="G28" s="8"/>
      <c r="H28" s="8"/>
      <c r="J28" s="1">
        <f t="shared" ref="J28:J34" si="1">AVERAGE(C28:H28)</f>
        <v>25</v>
      </c>
    </row>
    <row r="29" spans="1:20" x14ac:dyDescent="0.7">
      <c r="A29" s="6" t="s">
        <v>11</v>
      </c>
      <c r="C29">
        <v>37</v>
      </c>
      <c r="D29">
        <v>47</v>
      </c>
      <c r="E29" s="8"/>
      <c r="F29" s="8"/>
      <c r="G29" s="8"/>
      <c r="H29" s="8"/>
      <c r="J29" s="1">
        <f t="shared" si="1"/>
        <v>42</v>
      </c>
    </row>
    <row r="30" spans="1:20" x14ac:dyDescent="0.7">
      <c r="A30" s="6" t="s">
        <v>12</v>
      </c>
      <c r="C30">
        <v>15</v>
      </c>
      <c r="D30">
        <v>15</v>
      </c>
      <c r="E30" s="8"/>
      <c r="F30" s="8"/>
      <c r="G30" s="8"/>
      <c r="H30" s="8"/>
      <c r="J30" s="1">
        <f t="shared" si="1"/>
        <v>15</v>
      </c>
    </row>
    <row r="31" spans="1:20" x14ac:dyDescent="0.7">
      <c r="A31" s="6" t="s">
        <v>13</v>
      </c>
      <c r="C31">
        <v>42</v>
      </c>
      <c r="D31">
        <v>30</v>
      </c>
      <c r="E31" s="8"/>
      <c r="F31" s="8"/>
      <c r="G31" s="8"/>
      <c r="H31" s="8"/>
      <c r="J31" s="1">
        <f t="shared" si="1"/>
        <v>36</v>
      </c>
    </row>
    <row r="32" spans="1:20" x14ac:dyDescent="0.7">
      <c r="A32" s="6" t="s">
        <v>14</v>
      </c>
      <c r="C32">
        <v>22</v>
      </c>
      <c r="D32">
        <v>21</v>
      </c>
      <c r="E32" s="8"/>
      <c r="F32" s="8"/>
      <c r="G32" s="8"/>
      <c r="H32" s="8"/>
      <c r="J32" s="1">
        <f t="shared" si="1"/>
        <v>21.5</v>
      </c>
    </row>
    <row r="33" spans="1:10" x14ac:dyDescent="0.7">
      <c r="A33" s="6" t="s">
        <v>15</v>
      </c>
      <c r="C33">
        <v>26</v>
      </c>
      <c r="D33">
        <v>21</v>
      </c>
      <c r="E33" s="8"/>
      <c r="F33" s="8"/>
      <c r="G33" s="8"/>
      <c r="H33" s="8"/>
      <c r="J33" s="1">
        <f t="shared" si="1"/>
        <v>23.5</v>
      </c>
    </row>
    <row r="34" spans="1:10" x14ac:dyDescent="0.7">
      <c r="A34" s="6" t="s">
        <v>30</v>
      </c>
      <c r="C34">
        <v>17</v>
      </c>
      <c r="D34">
        <v>23</v>
      </c>
      <c r="E34" s="8"/>
      <c r="F34" s="8"/>
      <c r="G34" s="8"/>
      <c r="H34" s="8"/>
      <c r="J34" s="1">
        <f t="shared" si="1"/>
        <v>20</v>
      </c>
    </row>
    <row r="35" spans="1:10" x14ac:dyDescent="0.7">
      <c r="J35" s="1"/>
    </row>
    <row r="36" spans="1:10" x14ac:dyDescent="0.7">
      <c r="J36" s="1"/>
    </row>
    <row r="37" spans="1:10" x14ac:dyDescent="0.7">
      <c r="J37" s="1"/>
    </row>
    <row r="38" spans="1:10" x14ac:dyDescent="0.7">
      <c r="J38" s="1"/>
    </row>
    <row r="39" spans="1:10" x14ac:dyDescent="0.7">
      <c r="A39" t="s">
        <v>74</v>
      </c>
      <c r="J39" s="1">
        <f>AVERAGE(J27:J37)</f>
        <v>29.75</v>
      </c>
    </row>
    <row r="40" spans="1:10" x14ac:dyDescent="0.7">
      <c r="A40" t="s">
        <v>16</v>
      </c>
      <c r="J40" s="1">
        <f>STDEV(J27:J37)/SQRT(COUNT(J27:J37))</f>
        <v>4.760327119612084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9"/>
  <sheetViews>
    <sheetView zoomScale="40" zoomScaleNormal="40" workbookViewId="0">
      <selection activeCell="A39" sqref="A39"/>
    </sheetView>
  </sheetViews>
  <sheetFormatPr defaultRowHeight="17.649999999999999" x14ac:dyDescent="0.7"/>
  <sheetData>
    <row r="1" spans="1:25" x14ac:dyDescent="0.7">
      <c r="A1" t="s">
        <v>53</v>
      </c>
    </row>
    <row r="2" spans="1:25" x14ac:dyDescent="0.7">
      <c r="E2" s="8"/>
      <c r="F2" s="8"/>
      <c r="G2" s="8"/>
      <c r="H2" s="8"/>
    </row>
    <row r="3" spans="1:25" x14ac:dyDescent="0.7">
      <c r="A3" t="s">
        <v>54</v>
      </c>
      <c r="E3" s="8"/>
      <c r="F3" s="8"/>
      <c r="G3" s="8"/>
      <c r="H3" s="8"/>
      <c r="J3" t="s">
        <v>76</v>
      </c>
    </row>
    <row r="4" spans="1:25" x14ac:dyDescent="0.7">
      <c r="C4" s="5" t="s">
        <v>60</v>
      </c>
      <c r="D4" s="5" t="s">
        <v>62</v>
      </c>
      <c r="E4" s="8"/>
      <c r="F4" s="8"/>
      <c r="G4" s="8"/>
      <c r="H4" s="8"/>
      <c r="J4" t="s">
        <v>18</v>
      </c>
    </row>
    <row r="5" spans="1:25" x14ac:dyDescent="0.7">
      <c r="A5" s="6" t="s">
        <v>0</v>
      </c>
      <c r="C5" s="1">
        <f>(timeout!C5/(incorrect!C5+omission!C5+pers!C5))*100</f>
        <v>20.754716981132077</v>
      </c>
      <c r="D5" s="1">
        <f>(timeout!D5/(incorrect!D5+omission!D5+pers!D5))*100</f>
        <v>5.8823529411764701</v>
      </c>
      <c r="E5" s="9"/>
      <c r="F5" s="9"/>
      <c r="G5" s="9"/>
      <c r="H5" s="9"/>
      <c r="J5" s="1">
        <f>AVERAGE(B5:H5)</f>
        <v>13.318534961154274</v>
      </c>
    </row>
    <row r="6" spans="1:25" x14ac:dyDescent="0.7">
      <c r="A6" s="6" t="s">
        <v>1</v>
      </c>
      <c r="C6" s="1">
        <f>(timeout!C6/(incorrect!C6+omission!C6+pers!C6))*100</f>
        <v>13.114754098360656</v>
      </c>
      <c r="D6" s="1">
        <f>(timeout!D6/(incorrect!D6+omission!D6+pers!D6))*100</f>
        <v>3.225806451612903</v>
      </c>
      <c r="E6" s="9"/>
      <c r="F6" s="9"/>
      <c r="G6" s="9"/>
      <c r="H6" s="9"/>
      <c r="J6" s="1">
        <f t="shared" ref="J6:J16" si="0">AVERAGE(B6:H6)</f>
        <v>8.17028027498678</v>
      </c>
    </row>
    <row r="7" spans="1:25" x14ac:dyDescent="0.7">
      <c r="A7" s="6" t="s">
        <v>2</v>
      </c>
      <c r="C7" s="1">
        <f>(timeout!C7/(incorrect!C7+omission!C7+pers!C7))*100</f>
        <v>10.526315789473683</v>
      </c>
      <c r="D7" s="1">
        <f>(timeout!D7/(incorrect!D7+omission!D7+pers!D7))*100</f>
        <v>56.71641791044776</v>
      </c>
      <c r="E7" s="9"/>
      <c r="F7" s="9"/>
      <c r="G7" s="9"/>
      <c r="H7" s="9"/>
      <c r="J7" s="1">
        <f t="shared" si="0"/>
        <v>33.621366849960722</v>
      </c>
    </row>
    <row r="8" spans="1:25" x14ac:dyDescent="0.7">
      <c r="A8" s="6" t="s">
        <v>3</v>
      </c>
      <c r="C8" s="1">
        <f>(timeout!C8/(incorrect!C8+omission!C8+pers!C8))*100</f>
        <v>16.091954022988507</v>
      </c>
      <c r="D8" s="1">
        <f>(timeout!D8/(incorrect!D8+omission!D8+pers!D8))*100</f>
        <v>36.486486486486484</v>
      </c>
      <c r="E8" s="9"/>
      <c r="F8" s="9"/>
      <c r="G8" s="9"/>
      <c r="H8" s="9"/>
      <c r="J8" s="1">
        <f t="shared" si="0"/>
        <v>26.289220254737494</v>
      </c>
    </row>
    <row r="9" spans="1:25" x14ac:dyDescent="0.7">
      <c r="A9" s="6" t="s">
        <v>4</v>
      </c>
      <c r="C9" s="1">
        <f>(timeout!C9/(incorrect!C9+omission!C9+pers!C9))*100</f>
        <v>7.5757575757575761</v>
      </c>
      <c r="D9" s="1">
        <f>(timeout!D9/(incorrect!D9+omission!D9+pers!D9))*100</f>
        <v>30.555555555555557</v>
      </c>
      <c r="E9" s="9"/>
      <c r="F9" s="9"/>
      <c r="G9" s="9"/>
      <c r="H9" s="9"/>
      <c r="J9" s="1">
        <f t="shared" si="0"/>
        <v>19.065656565656568</v>
      </c>
    </row>
    <row r="10" spans="1:25" x14ac:dyDescent="0.7">
      <c r="A10" s="6" t="s">
        <v>5</v>
      </c>
      <c r="C10" s="1">
        <f>(timeout!C10/(incorrect!C10+omission!C10+pers!C10))*100</f>
        <v>8.9552238805970141</v>
      </c>
      <c r="D10" s="1">
        <f>(timeout!D10/(incorrect!D10+omission!D10+pers!D10))*100</f>
        <v>8.9285714285714288</v>
      </c>
      <c r="E10" s="9"/>
      <c r="F10" s="9"/>
      <c r="G10" s="9"/>
      <c r="H10" s="9"/>
      <c r="J10" s="1">
        <f t="shared" si="0"/>
        <v>8.9418976545842206</v>
      </c>
    </row>
    <row r="11" spans="1:25" x14ac:dyDescent="0.7">
      <c r="A11" s="6" t="s">
        <v>6</v>
      </c>
      <c r="C11" s="1">
        <f>(timeout!C11/(incorrect!C11+omission!C11+pers!C11))*100</f>
        <v>18.333333333333332</v>
      </c>
      <c r="D11" s="1">
        <f>(timeout!D11/(incorrect!D11+omission!D11+pers!D11))*100</f>
        <v>2.5974025974025974</v>
      </c>
      <c r="E11" s="9"/>
      <c r="F11" s="9"/>
      <c r="G11" s="9"/>
      <c r="H11" s="9"/>
      <c r="J11" s="1">
        <f t="shared" si="0"/>
        <v>10.465367965367964</v>
      </c>
    </row>
    <row r="12" spans="1:25" x14ac:dyDescent="0.7">
      <c r="A12" s="6" t="s">
        <v>7</v>
      </c>
      <c r="C12" s="1">
        <f>(timeout!C12/(incorrect!C12+omission!C12+pers!C12))*100</f>
        <v>5.3571428571428568</v>
      </c>
      <c r="D12" s="1">
        <f>(timeout!D12/(incorrect!D12+omission!D12+pers!D12))*100</f>
        <v>20.289855072463769</v>
      </c>
      <c r="E12" s="9"/>
      <c r="F12" s="9"/>
      <c r="G12" s="9"/>
      <c r="H12" s="9"/>
      <c r="J12" s="1">
        <f t="shared" si="0"/>
        <v>12.823498964803314</v>
      </c>
    </row>
    <row r="13" spans="1:25" x14ac:dyDescent="0.7">
      <c r="A13" s="6" t="s">
        <v>8</v>
      </c>
      <c r="C13" s="1">
        <f>(timeout!C13/(incorrect!C13+omission!C13+pers!C13))*100</f>
        <v>8.3333333333333321</v>
      </c>
      <c r="D13" s="1">
        <f>(timeout!D13/(incorrect!D13+omission!D13+pers!D13))*100</f>
        <v>30.508474576271187</v>
      </c>
      <c r="E13" s="9"/>
      <c r="F13" s="9"/>
      <c r="G13" s="9"/>
      <c r="H13" s="9"/>
      <c r="J13" s="1">
        <f t="shared" si="0"/>
        <v>19.42090395480226</v>
      </c>
    </row>
    <row r="14" spans="1:25" x14ac:dyDescent="0.7">
      <c r="A14" s="6" t="s">
        <v>27</v>
      </c>
      <c r="C14" s="1">
        <f>(timeout!C14/(incorrect!C14+omission!C14+pers!C14))*100</f>
        <v>18.604651162790699</v>
      </c>
      <c r="D14" s="1">
        <f>(timeout!D14/(incorrect!D14+omission!D14+pers!D14))*100</f>
        <v>21.917808219178081</v>
      </c>
      <c r="E14" s="9"/>
      <c r="F14" s="9"/>
      <c r="G14" s="9"/>
      <c r="H14" s="9"/>
      <c r="J14" s="1">
        <f t="shared" si="0"/>
        <v>20.26122969098439</v>
      </c>
      <c r="T14" t="s">
        <v>72</v>
      </c>
      <c r="U14" t="s">
        <v>70</v>
      </c>
      <c r="X14" t="s">
        <v>69</v>
      </c>
      <c r="Y14" t="s">
        <v>71</v>
      </c>
    </row>
    <row r="15" spans="1:25" x14ac:dyDescent="0.7">
      <c r="A15" s="6" t="s">
        <v>36</v>
      </c>
      <c r="C15" s="1">
        <f>(timeout!C15/(incorrect!C15+omission!C15+pers!C15))*100</f>
        <v>11.688311688311687</v>
      </c>
      <c r="D15" s="1">
        <f>(timeout!D15/(incorrect!D15+omission!D15+pers!D15))*100</f>
        <v>23.75</v>
      </c>
      <c r="E15" s="9"/>
      <c r="F15" s="9"/>
      <c r="G15" s="9"/>
      <c r="H15" s="9"/>
      <c r="J15" s="1">
        <f t="shared" si="0"/>
        <v>17.719155844155843</v>
      </c>
      <c r="S15" t="s">
        <v>24</v>
      </c>
      <c r="T15" s="1">
        <f>J18</f>
        <v>17.761360722289027</v>
      </c>
      <c r="U15" s="1">
        <f>J38</f>
        <v>12.949685876315604</v>
      </c>
      <c r="W15" t="s">
        <v>19</v>
      </c>
      <c r="X15" s="1">
        <f>J19</f>
        <v>2.1845718945318047</v>
      </c>
      <c r="Y15" s="1">
        <f>J39</f>
        <v>2.4719122203917081</v>
      </c>
    </row>
    <row r="16" spans="1:25" x14ac:dyDescent="0.7">
      <c r="A16" s="6" t="s">
        <v>37</v>
      </c>
      <c r="C16" s="1">
        <f>(timeout!C16/(incorrect!C16+omission!C16+pers!C16))*100</f>
        <v>16.666666666666664</v>
      </c>
      <c r="D16" s="1">
        <f>(timeout!D16/(incorrect!D16+omission!D16+pers!D16))*100</f>
        <v>29.411764705882355</v>
      </c>
      <c r="E16" s="9"/>
      <c r="F16" s="9"/>
      <c r="G16" s="9"/>
      <c r="H16" s="9"/>
      <c r="J16" s="1">
        <f t="shared" si="0"/>
        <v>23.03921568627451</v>
      </c>
    </row>
    <row r="17" spans="1:20" x14ac:dyDescent="0.7">
      <c r="C17" s="1"/>
      <c r="D17" s="1"/>
      <c r="E17" s="9"/>
      <c r="F17" s="9"/>
      <c r="G17" s="9"/>
      <c r="H17" s="9"/>
      <c r="S17" t="s">
        <v>20</v>
      </c>
      <c r="T17" s="3">
        <f>TTEST(J5:J16,J27:J36,2,2)</f>
        <v>0.16858493862886068</v>
      </c>
    </row>
    <row r="18" spans="1:20" x14ac:dyDescent="0.7">
      <c r="A18" t="s">
        <v>77</v>
      </c>
      <c r="C18" s="1"/>
      <c r="D18" s="1"/>
      <c r="E18" s="9"/>
      <c r="F18" s="9"/>
      <c r="G18" s="9"/>
      <c r="H18" s="9"/>
      <c r="J18" s="1">
        <f>AVERAGE(J5:J16)</f>
        <v>17.761360722289027</v>
      </c>
    </row>
    <row r="19" spans="1:20" x14ac:dyDescent="0.7">
      <c r="A19" t="s">
        <v>16</v>
      </c>
      <c r="C19" s="1"/>
      <c r="D19" s="1"/>
      <c r="E19" s="9"/>
      <c r="F19" s="9"/>
      <c r="G19" s="9"/>
      <c r="H19" s="9"/>
      <c r="J19" s="1">
        <f>STDEV(J5:J16)/SQRT(COUNT(J5:J16))</f>
        <v>2.1845718945318047</v>
      </c>
    </row>
    <row r="20" spans="1:20" x14ac:dyDescent="0.7">
      <c r="C20" s="1"/>
      <c r="D20" s="1"/>
      <c r="E20" s="9"/>
      <c r="F20" s="9"/>
      <c r="G20" s="9"/>
      <c r="H20" s="9"/>
    </row>
    <row r="21" spans="1:20" x14ac:dyDescent="0.7">
      <c r="C21" s="1"/>
      <c r="D21" s="1"/>
      <c r="E21" s="9"/>
      <c r="F21" s="9"/>
      <c r="G21" s="9"/>
      <c r="H21" s="9"/>
    </row>
    <row r="22" spans="1:20" x14ac:dyDescent="0.7">
      <c r="C22" s="1"/>
      <c r="D22" s="1"/>
      <c r="E22" s="9"/>
      <c r="F22" s="9"/>
      <c r="G22" s="9"/>
      <c r="H22" s="9"/>
    </row>
    <row r="23" spans="1:20" x14ac:dyDescent="0.7">
      <c r="C23" s="1"/>
      <c r="D23" s="1"/>
      <c r="E23" s="9"/>
      <c r="F23" s="9"/>
      <c r="G23" s="9"/>
      <c r="H23" s="9"/>
    </row>
    <row r="24" spans="1:20" x14ac:dyDescent="0.7">
      <c r="C24" s="1"/>
      <c r="D24" s="1"/>
      <c r="E24" s="9"/>
      <c r="F24" s="9"/>
      <c r="G24" s="9"/>
      <c r="H24" s="9"/>
    </row>
    <row r="25" spans="1:20" x14ac:dyDescent="0.7">
      <c r="A25" t="s">
        <v>46</v>
      </c>
      <c r="C25" s="1"/>
      <c r="D25" s="1"/>
      <c r="E25" s="9"/>
      <c r="F25" s="9"/>
      <c r="G25" s="9"/>
      <c r="H25" s="9"/>
      <c r="J25" t="s">
        <v>78</v>
      </c>
    </row>
    <row r="26" spans="1:20" x14ac:dyDescent="0.7">
      <c r="C26" s="7" t="s">
        <v>60</v>
      </c>
      <c r="D26" s="7" t="s">
        <v>62</v>
      </c>
      <c r="E26" s="9"/>
      <c r="F26" s="9"/>
      <c r="G26" s="9"/>
      <c r="H26" s="9"/>
      <c r="J26" t="s">
        <v>65</v>
      </c>
    </row>
    <row r="27" spans="1:20" x14ac:dyDescent="0.7">
      <c r="A27" s="6" t="s">
        <v>9</v>
      </c>
      <c r="C27" s="1">
        <f>(timeout!C27/(incorrect!C27+omission!C27+pers!C27))*100</f>
        <v>27.27272727272727</v>
      </c>
      <c r="D27" s="1">
        <f>(timeout!D27/(incorrect!D27+omission!D27+pers!D27))*100</f>
        <v>0</v>
      </c>
      <c r="E27" s="9"/>
      <c r="F27" s="9"/>
      <c r="G27" s="9"/>
      <c r="H27" s="9"/>
      <c r="J27" s="1">
        <f t="shared" ref="J27:J34" si="1">AVERAGE(B27:H27)</f>
        <v>13.636363636363635</v>
      </c>
    </row>
    <row r="28" spans="1:20" x14ac:dyDescent="0.7">
      <c r="A28" s="6" t="s">
        <v>10</v>
      </c>
      <c r="C28" s="1">
        <f>(timeout!C28/(incorrect!C28+omission!C28+pers!C28))*100</f>
        <v>18.461538461538463</v>
      </c>
      <c r="D28" s="1">
        <f>(timeout!D28/(incorrect!D28+omission!D28+pers!D28))*100</f>
        <v>28.30188679245283</v>
      </c>
      <c r="E28" s="9"/>
      <c r="F28" s="9"/>
      <c r="G28" s="9"/>
      <c r="H28" s="9"/>
      <c r="J28" s="1">
        <f t="shared" si="1"/>
        <v>23.381712626995647</v>
      </c>
    </row>
    <row r="29" spans="1:20" x14ac:dyDescent="0.7">
      <c r="A29" s="6" t="s">
        <v>11</v>
      </c>
      <c r="C29" s="1">
        <f>(timeout!C29/(incorrect!C29+omission!C29+pers!C29))*100</f>
        <v>9.5238095238095237</v>
      </c>
      <c r="D29" s="1">
        <f>(timeout!D29/(incorrect!D29+omission!D29+pers!D29))*100</f>
        <v>15.254237288135593</v>
      </c>
      <c r="E29" s="9"/>
      <c r="F29" s="9"/>
      <c r="G29" s="9"/>
      <c r="H29" s="9"/>
      <c r="J29" s="1">
        <f t="shared" si="1"/>
        <v>12.389023405972559</v>
      </c>
    </row>
    <row r="30" spans="1:20" x14ac:dyDescent="0.7">
      <c r="A30" s="6" t="s">
        <v>12</v>
      </c>
      <c r="C30" s="1">
        <f>(timeout!C30/(incorrect!C30+omission!C30+pers!C30))*100</f>
        <v>14.035087719298245</v>
      </c>
      <c r="D30" s="1">
        <f>(timeout!D30/(incorrect!D30+omission!D30+pers!D30))*100</f>
        <v>5.0847457627118651</v>
      </c>
      <c r="E30" s="9"/>
      <c r="F30" s="9"/>
      <c r="G30" s="9"/>
      <c r="H30" s="9"/>
      <c r="J30" s="1">
        <f t="shared" si="1"/>
        <v>9.5599167410050541</v>
      </c>
    </row>
    <row r="31" spans="1:20" x14ac:dyDescent="0.7">
      <c r="A31" s="6" t="s">
        <v>13</v>
      </c>
      <c r="C31" s="1">
        <f>(timeout!C31/(incorrect!C31+omission!C31+pers!C31))*100</f>
        <v>19.642857142857142</v>
      </c>
      <c r="D31" s="1">
        <f>(timeout!D31/(incorrect!D31+omission!D31+pers!D31))*100</f>
        <v>10.344827586206897</v>
      </c>
      <c r="E31" s="9"/>
      <c r="F31" s="9"/>
      <c r="G31" s="9"/>
      <c r="H31" s="9"/>
      <c r="J31" s="1">
        <f t="shared" si="1"/>
        <v>14.99384236453202</v>
      </c>
    </row>
    <row r="32" spans="1:20" x14ac:dyDescent="0.7">
      <c r="A32" s="6" t="s">
        <v>14</v>
      </c>
      <c r="C32" s="1">
        <f>(timeout!C32/(incorrect!C32+omission!C32+pers!C32))*100</f>
        <v>33.333333333333329</v>
      </c>
      <c r="D32" s="1">
        <f>(timeout!D32/(incorrect!D32+omission!D32+pers!D32))*100</f>
        <v>8.8235294117647065</v>
      </c>
      <c r="E32" s="9"/>
      <c r="F32" s="9"/>
      <c r="G32" s="9"/>
      <c r="H32" s="9"/>
      <c r="J32" s="1">
        <f t="shared" si="1"/>
        <v>21.078431372549019</v>
      </c>
    </row>
    <row r="33" spans="1:10" x14ac:dyDescent="0.7">
      <c r="A33" s="6" t="s">
        <v>15</v>
      </c>
      <c r="C33" s="1">
        <f>(timeout!C33/(incorrect!C33+omission!C33+pers!C33))*100</f>
        <v>5.1724137931034484</v>
      </c>
      <c r="D33" s="1">
        <f>(timeout!D33/(incorrect!D33+omission!D33+pers!D33))*100</f>
        <v>4.3478260869565215</v>
      </c>
      <c r="E33" s="9"/>
      <c r="F33" s="9"/>
      <c r="G33" s="9"/>
      <c r="H33" s="9"/>
      <c r="J33" s="1">
        <f t="shared" si="1"/>
        <v>4.760119940029985</v>
      </c>
    </row>
    <row r="34" spans="1:10" x14ac:dyDescent="0.7">
      <c r="A34" s="6" t="s">
        <v>28</v>
      </c>
      <c r="C34" s="1">
        <f>(timeout!C34/(incorrect!C34+omission!C34+pers!C34))*100</f>
        <v>3.75</v>
      </c>
      <c r="D34" s="1">
        <f>(timeout!D34/(incorrect!D34+omission!D34+pers!D34))*100</f>
        <v>3.8461538461538463</v>
      </c>
      <c r="E34" s="9"/>
      <c r="F34" s="9"/>
      <c r="G34" s="9"/>
      <c r="H34" s="9"/>
      <c r="J34" s="1">
        <f t="shared" si="1"/>
        <v>3.7980769230769234</v>
      </c>
    </row>
    <row r="35" spans="1:10" x14ac:dyDescent="0.7">
      <c r="E35" s="8"/>
      <c r="F35" s="8"/>
      <c r="G35" s="8"/>
      <c r="H35" s="8"/>
      <c r="J35" s="1"/>
    </row>
    <row r="36" spans="1:10" x14ac:dyDescent="0.7">
      <c r="E36" s="8"/>
      <c r="F36" s="8"/>
      <c r="G36" s="8"/>
      <c r="H36" s="8"/>
      <c r="J36" s="1"/>
    </row>
    <row r="37" spans="1:10" x14ac:dyDescent="0.7">
      <c r="E37" s="8"/>
      <c r="F37" s="8"/>
      <c r="G37" s="8"/>
      <c r="H37" s="8"/>
      <c r="J37" s="1"/>
    </row>
    <row r="38" spans="1:10" x14ac:dyDescent="0.7">
      <c r="A38" t="s">
        <v>77</v>
      </c>
      <c r="E38" s="8"/>
      <c r="F38" s="8"/>
      <c r="G38" s="8"/>
      <c r="H38" s="8"/>
      <c r="J38" s="1">
        <f>AVERAGE(J27:J36)</f>
        <v>12.949685876315604</v>
      </c>
    </row>
    <row r="39" spans="1:10" x14ac:dyDescent="0.7">
      <c r="A39" t="s">
        <v>16</v>
      </c>
      <c r="J39" s="1">
        <f>STDEV(J27:J36)/SQRT(COUNT(J27:J36))</f>
        <v>2.4719122203917081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premature %</vt:lpstr>
      <vt:lpstr>accuracy</vt:lpstr>
      <vt:lpstr>trial</vt:lpstr>
      <vt:lpstr>omission%</vt:lpstr>
      <vt:lpstr>pers %</vt:lpstr>
      <vt:lpstr>correct latency</vt:lpstr>
      <vt:lpstr>reward latency</vt:lpstr>
      <vt:lpstr>correct</vt:lpstr>
      <vt:lpstr>timeout%</vt:lpstr>
      <vt:lpstr>incorrect</vt:lpstr>
      <vt:lpstr>pers</vt:lpstr>
      <vt:lpstr>timeout</vt:lpstr>
      <vt:lpstr>omission</vt:lpstr>
      <vt:lpstr>premature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笹森瞳</dc:creator>
  <cp:lastModifiedBy>笹森瞳</cp:lastModifiedBy>
  <cp:lastPrinted>2017-09-09T05:19:45Z</cp:lastPrinted>
  <dcterms:created xsi:type="dcterms:W3CDTF">2017-05-03T00:37:51Z</dcterms:created>
  <dcterms:modified xsi:type="dcterms:W3CDTF">2017-09-09T23:22:22Z</dcterms:modified>
</cp:coreProperties>
</file>