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20170910 仔マウス3CS方法論 投稿用\"/>
    </mc:Choice>
  </mc:AlternateContent>
  <bookViews>
    <workbookView xWindow="120" yWindow="30" windowWidth="18315" windowHeight="11760" firstSheet="6" activeTab="13" xr2:uid="{00000000-000D-0000-FFFF-FFFF00000000}"/>
  </bookViews>
  <sheets>
    <sheet name="premature %" sheetId="14" r:id="rId1"/>
    <sheet name="accuracy" sheetId="7" r:id="rId2"/>
    <sheet name="trial" sheetId="2" r:id="rId3"/>
    <sheet name="omission %" sheetId="15" r:id="rId4"/>
    <sheet name="pers %" sheetId="13" r:id="rId5"/>
    <sheet name="correct latecy" sheetId="8" r:id="rId6"/>
    <sheet name="reward latency" sheetId="9" r:id="rId7"/>
    <sheet name="correct" sheetId="4" r:id="rId8"/>
    <sheet name="timeout %" sheetId="16" r:id="rId9"/>
    <sheet name="premature" sheetId="3" r:id="rId10"/>
    <sheet name="incorrect" sheetId="5" r:id="rId11"/>
    <sheet name="timeout" sheetId="10" r:id="rId12"/>
    <sheet name="pers" sheetId="11" r:id="rId13"/>
    <sheet name="omission" sheetId="12" r:id="rId14"/>
  </sheets>
  <calcPr calcId="171027"/>
</workbook>
</file>

<file path=xl/calcChain.xml><?xml version="1.0" encoding="utf-8"?>
<calcChain xmlns="http://schemas.openxmlformats.org/spreadsheetml/2006/main">
  <c r="C17" i="2" l="1"/>
  <c r="D4" i="14" l="1"/>
  <c r="D5" i="14"/>
  <c r="D6" i="14"/>
  <c r="D19" i="14" s="1"/>
  <c r="D7" i="14"/>
  <c r="D8" i="14"/>
  <c r="D9" i="14"/>
  <c r="D10" i="14"/>
  <c r="D11" i="14"/>
  <c r="D17" i="14" s="1"/>
  <c r="D12" i="14"/>
  <c r="D13" i="14"/>
  <c r="D14" i="14"/>
  <c r="D15" i="14"/>
  <c r="C5" i="14"/>
  <c r="C6" i="14"/>
  <c r="C7" i="14"/>
  <c r="C8" i="14"/>
  <c r="C18" i="14" s="1"/>
  <c r="C9" i="14"/>
  <c r="C10" i="14"/>
  <c r="C11" i="14"/>
  <c r="C12" i="14"/>
  <c r="C13" i="14"/>
  <c r="C14" i="14"/>
  <c r="C15" i="14"/>
  <c r="C4" i="14"/>
  <c r="D4" i="13"/>
  <c r="D5" i="13"/>
  <c r="D6" i="13"/>
  <c r="D7" i="13"/>
  <c r="D8" i="13"/>
  <c r="D9" i="13"/>
  <c r="D10" i="13"/>
  <c r="D11" i="13"/>
  <c r="D12" i="13"/>
  <c r="D13" i="13"/>
  <c r="D14" i="13"/>
  <c r="D15" i="13"/>
  <c r="C5" i="13"/>
  <c r="C6" i="13"/>
  <c r="C7" i="13"/>
  <c r="C8" i="13"/>
  <c r="C9" i="13"/>
  <c r="C10" i="13"/>
  <c r="C11" i="13"/>
  <c r="C12" i="13"/>
  <c r="C13" i="13"/>
  <c r="C14" i="13"/>
  <c r="C15" i="13"/>
  <c r="C4" i="13"/>
  <c r="D19" i="13"/>
  <c r="D18" i="13"/>
  <c r="C18" i="13"/>
  <c r="D17" i="13"/>
  <c r="D18" i="14" l="1"/>
  <c r="C17" i="14"/>
  <c r="C19" i="14"/>
  <c r="C19" i="13"/>
  <c r="C17" i="13"/>
  <c r="C5" i="12"/>
  <c r="D5" i="12"/>
  <c r="C6" i="12"/>
  <c r="D6" i="12"/>
  <c r="C7" i="12"/>
  <c r="D7" i="12"/>
  <c r="C8" i="12"/>
  <c r="D8" i="12"/>
  <c r="C9" i="12"/>
  <c r="D9" i="12"/>
  <c r="C10" i="12"/>
  <c r="D10" i="12"/>
  <c r="C11" i="12"/>
  <c r="D11" i="12"/>
  <c r="C12" i="12"/>
  <c r="D12" i="12"/>
  <c r="C13" i="12"/>
  <c r="D13" i="12"/>
  <c r="C14" i="12"/>
  <c r="D14" i="12"/>
  <c r="C15" i="12"/>
  <c r="D15" i="12"/>
  <c r="D4" i="12"/>
  <c r="C4" i="12"/>
  <c r="D19" i="11"/>
  <c r="C19" i="11"/>
  <c r="D18" i="11"/>
  <c r="C18" i="11"/>
  <c r="D17" i="11"/>
  <c r="C17" i="11"/>
  <c r="D15" i="16" l="1"/>
  <c r="D15" i="15"/>
  <c r="D9" i="16"/>
  <c r="D9" i="15"/>
  <c r="C15" i="16"/>
  <c r="C15" i="15"/>
  <c r="C13" i="16"/>
  <c r="C13" i="15"/>
  <c r="C11" i="16"/>
  <c r="C11" i="15"/>
  <c r="C9" i="16"/>
  <c r="C9" i="15"/>
  <c r="C7" i="16"/>
  <c r="C7" i="15"/>
  <c r="C5" i="16"/>
  <c r="C5" i="15"/>
  <c r="D11" i="15"/>
  <c r="D11" i="16"/>
  <c r="D7" i="16"/>
  <c r="D7" i="15"/>
  <c r="D14" i="16"/>
  <c r="D14" i="15"/>
  <c r="D12" i="16"/>
  <c r="D12" i="15"/>
  <c r="D10" i="16"/>
  <c r="D10" i="15"/>
  <c r="D8" i="16"/>
  <c r="D8" i="15"/>
  <c r="D18" i="12"/>
  <c r="D6" i="16"/>
  <c r="D6" i="15"/>
  <c r="D13" i="16"/>
  <c r="D13" i="15"/>
  <c r="D5" i="16"/>
  <c r="D5" i="15"/>
  <c r="C4" i="16"/>
  <c r="C4" i="15"/>
  <c r="D4" i="16"/>
  <c r="D4" i="15"/>
  <c r="C14" i="16"/>
  <c r="C14" i="15"/>
  <c r="C12" i="15"/>
  <c r="C12" i="16"/>
  <c r="C10" i="16"/>
  <c r="C10" i="15"/>
  <c r="C8" i="16"/>
  <c r="C8" i="15"/>
  <c r="C6" i="16"/>
  <c r="C6" i="15"/>
  <c r="D19" i="12"/>
  <c r="D17" i="12"/>
  <c r="C18" i="12"/>
  <c r="C19" i="12"/>
  <c r="C17" i="12"/>
  <c r="D19" i="10"/>
  <c r="C19" i="10"/>
  <c r="D18" i="10"/>
  <c r="C18" i="10"/>
  <c r="D17" i="10"/>
  <c r="C17" i="10"/>
  <c r="D17" i="16" l="1"/>
  <c r="D18" i="16"/>
  <c r="D18" i="15"/>
  <c r="D19" i="16"/>
  <c r="D19" i="15"/>
  <c r="D17" i="15"/>
  <c r="C18" i="15"/>
  <c r="C17" i="15"/>
  <c r="C19" i="15"/>
  <c r="C17" i="16"/>
  <c r="C19" i="16"/>
  <c r="C18" i="16"/>
  <c r="C5" i="7"/>
  <c r="D5" i="7"/>
  <c r="C6" i="7"/>
  <c r="D6" i="7"/>
  <c r="C7" i="7"/>
  <c r="D7" i="7"/>
  <c r="C8" i="7"/>
  <c r="D8" i="7"/>
  <c r="C9" i="7"/>
  <c r="D9" i="7"/>
  <c r="C10" i="7"/>
  <c r="D10" i="7"/>
  <c r="C11" i="7"/>
  <c r="D11" i="7"/>
  <c r="C12" i="7"/>
  <c r="D12" i="7"/>
  <c r="C13" i="7"/>
  <c r="D13" i="7"/>
  <c r="C14" i="7"/>
  <c r="D14" i="7"/>
  <c r="C15" i="7"/>
  <c r="D15" i="7"/>
  <c r="D4" i="7" l="1"/>
  <c r="C4" i="7"/>
  <c r="D19" i="9" l="1"/>
  <c r="C19" i="9"/>
  <c r="D18" i="9"/>
  <c r="C18" i="9"/>
  <c r="D17" i="9"/>
  <c r="C17" i="9"/>
  <c r="D19" i="8"/>
  <c r="C19" i="8"/>
  <c r="D18" i="8"/>
  <c r="C18" i="8"/>
  <c r="D17" i="8"/>
  <c r="C17" i="8"/>
  <c r="D19" i="7"/>
  <c r="C19" i="7"/>
  <c r="D18" i="7"/>
  <c r="C18" i="7"/>
  <c r="D17" i="7"/>
  <c r="C17" i="7"/>
  <c r="D19" i="4"/>
  <c r="C19" i="4"/>
  <c r="D18" i="4"/>
  <c r="C18" i="4"/>
  <c r="D17" i="4"/>
  <c r="C17" i="4"/>
  <c r="D19" i="5"/>
  <c r="C19" i="5"/>
  <c r="D18" i="5"/>
  <c r="C18" i="5"/>
  <c r="D17" i="5"/>
  <c r="C17" i="5"/>
  <c r="D19" i="2"/>
  <c r="C19" i="2"/>
  <c r="D18" i="2"/>
  <c r="C18" i="2"/>
  <c r="D17" i="2"/>
  <c r="D19" i="3"/>
  <c r="C19" i="3"/>
  <c r="D18" i="3"/>
  <c r="C18" i="3"/>
  <c r="D17" i="3"/>
  <c r="C17" i="3"/>
</calcChain>
</file>

<file path=xl/sharedStrings.xml><?xml version="1.0" encoding="utf-8"?>
<sst xmlns="http://schemas.openxmlformats.org/spreadsheetml/2006/main" count="448" uniqueCount="67">
  <si>
    <t>order</t>
    <phoneticPr fontId="1"/>
  </si>
  <si>
    <t>vehicle</t>
    <phoneticPr fontId="1"/>
  </si>
  <si>
    <t>trial</t>
    <phoneticPr fontId="1"/>
  </si>
  <si>
    <t>SM-73</t>
    <phoneticPr fontId="1"/>
  </si>
  <si>
    <t>SM-75</t>
  </si>
  <si>
    <t>SM-76</t>
  </si>
  <si>
    <t>SM-77</t>
  </si>
  <si>
    <t>SM-78</t>
  </si>
  <si>
    <t>SM-80</t>
  </si>
  <si>
    <t>SM-85</t>
    <phoneticPr fontId="1"/>
  </si>
  <si>
    <t>SM-86</t>
  </si>
  <si>
    <t>SM-87</t>
  </si>
  <si>
    <t>SM-88</t>
  </si>
  <si>
    <t>SD</t>
    <phoneticPr fontId="1"/>
  </si>
  <si>
    <t>SEM</t>
    <phoneticPr fontId="1"/>
  </si>
  <si>
    <t>accuracy</t>
    <phoneticPr fontId="1"/>
  </si>
  <si>
    <t>correct latency</t>
    <phoneticPr fontId="1"/>
  </si>
  <si>
    <t>veh.-</t>
    <phoneticPr fontId="1"/>
  </si>
  <si>
    <t>Ro-</t>
    <phoneticPr fontId="1"/>
  </si>
  <si>
    <t>Ro-</t>
    <phoneticPr fontId="1"/>
  </si>
  <si>
    <t>Ro-</t>
    <phoneticPr fontId="1"/>
  </si>
  <si>
    <t>Ro60-0175</t>
    <phoneticPr fontId="1"/>
  </si>
  <si>
    <t>veh.-</t>
    <phoneticPr fontId="1"/>
  </si>
  <si>
    <t>veh.-</t>
    <phoneticPr fontId="1"/>
  </si>
  <si>
    <t>veh.-</t>
    <phoneticPr fontId="1"/>
  </si>
  <si>
    <t>veh.-</t>
  </si>
  <si>
    <t>veh.-</t>
    <phoneticPr fontId="1"/>
  </si>
  <si>
    <t>Ro-</t>
  </si>
  <si>
    <t>veh.-</t>
    <phoneticPr fontId="1"/>
  </si>
  <si>
    <t>veh.-</t>
    <phoneticPr fontId="1"/>
  </si>
  <si>
    <t>veh.-</t>
    <phoneticPr fontId="1"/>
  </si>
  <si>
    <t>Ro-</t>
    <phoneticPr fontId="1"/>
  </si>
  <si>
    <t>Ro-</t>
    <phoneticPr fontId="1"/>
  </si>
  <si>
    <t>Ro-</t>
    <phoneticPr fontId="1"/>
  </si>
  <si>
    <t>Ro-</t>
    <phoneticPr fontId="1"/>
  </si>
  <si>
    <t>Ro-</t>
    <phoneticPr fontId="1"/>
  </si>
  <si>
    <t>Ro-</t>
    <phoneticPr fontId="1"/>
  </si>
  <si>
    <t>Ro-</t>
    <phoneticPr fontId="1"/>
  </si>
  <si>
    <t>veh.-</t>
    <phoneticPr fontId="1"/>
  </si>
  <si>
    <t>veh.-</t>
    <phoneticPr fontId="1"/>
  </si>
  <si>
    <t>veh.-</t>
    <phoneticPr fontId="1"/>
  </si>
  <si>
    <t>SM-95</t>
    <phoneticPr fontId="1"/>
  </si>
  <si>
    <t>SM-96</t>
    <phoneticPr fontId="1"/>
  </si>
  <si>
    <t>SM-95</t>
    <phoneticPr fontId="1"/>
  </si>
  <si>
    <t>SM-96</t>
    <phoneticPr fontId="1"/>
  </si>
  <si>
    <t>SM-96</t>
    <phoneticPr fontId="1"/>
  </si>
  <si>
    <t>SM-95</t>
    <phoneticPr fontId="1"/>
  </si>
  <si>
    <t>SM-95</t>
    <phoneticPr fontId="1"/>
  </si>
  <si>
    <t>SM-96</t>
    <phoneticPr fontId="1"/>
  </si>
  <si>
    <t>SM-95</t>
    <phoneticPr fontId="1"/>
  </si>
  <si>
    <t>SM-96</t>
    <phoneticPr fontId="1"/>
  </si>
  <si>
    <t>timeout %</t>
    <phoneticPr fontId="1"/>
  </si>
  <si>
    <t>ID</t>
    <phoneticPr fontId="1"/>
  </si>
  <si>
    <t>omission %</t>
    <phoneticPr fontId="1"/>
  </si>
  <si>
    <t>premature %</t>
    <phoneticPr fontId="1"/>
  </si>
  <si>
    <t>ID</t>
    <phoneticPr fontId="1"/>
  </si>
  <si>
    <t>perseverative response %</t>
    <phoneticPr fontId="1"/>
  </si>
  <si>
    <t>premature (count)</t>
    <phoneticPr fontId="1"/>
  </si>
  <si>
    <t>correct (count)</t>
    <phoneticPr fontId="1"/>
  </si>
  <si>
    <t>reward latency</t>
    <phoneticPr fontId="1"/>
  </si>
  <si>
    <t>omission (count)</t>
    <phoneticPr fontId="1"/>
  </si>
  <si>
    <t>mean</t>
    <phoneticPr fontId="1"/>
  </si>
  <si>
    <t>mean</t>
    <phoneticPr fontId="1"/>
  </si>
  <si>
    <t>mean</t>
    <phoneticPr fontId="1"/>
  </si>
  <si>
    <t>inorrect (count)</t>
    <phoneticPr fontId="1"/>
  </si>
  <si>
    <t>the number of responses during time-out period (count)</t>
    <phoneticPr fontId="1"/>
  </si>
  <si>
    <t>perseverative response (count)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</si>
</sst>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zoomScaleNormal="100" workbookViewId="0">
      <selection activeCell="A20" sqref="A20:D20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54</v>
      </c>
    </row>
    <row r="3" spans="1:4" x14ac:dyDescent="0.25">
      <c r="A3" t="s">
        <v>55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18</v>
      </c>
      <c r="C4" s="2">
        <f>(premature!C4/(correct!C4+incorrect!C4+premature!C4))*100</f>
        <v>26.956521739130434</v>
      </c>
      <c r="D4" s="2">
        <f>(premature!D4/(correct!D4+incorrect!D4+premature!D4))*100</f>
        <v>14.285714285714285</v>
      </c>
    </row>
    <row r="5" spans="1:4" x14ac:dyDescent="0.25">
      <c r="A5" t="s">
        <v>4</v>
      </c>
      <c r="B5" t="s">
        <v>17</v>
      </c>
      <c r="C5" s="2">
        <f>(premature!C5/(correct!C5+incorrect!C5+premature!C5))*100</f>
        <v>12.658227848101266</v>
      </c>
      <c r="D5" s="2">
        <f>(premature!D5/(correct!D5+incorrect!D5+premature!D5))*100</f>
        <v>9.2592592592592595</v>
      </c>
    </row>
    <row r="6" spans="1:4" x14ac:dyDescent="0.25">
      <c r="A6" t="s">
        <v>5</v>
      </c>
      <c r="B6" t="s">
        <v>17</v>
      </c>
      <c r="C6" s="2">
        <f>(premature!C6/(correct!C6+incorrect!C6+premature!C6))*100</f>
        <v>24.096385542168676</v>
      </c>
      <c r="D6" s="2">
        <f>(premature!D6/(correct!D6+incorrect!D6+premature!D6))*100</f>
        <v>10.344827586206897</v>
      </c>
    </row>
    <row r="7" spans="1:4" x14ac:dyDescent="0.25">
      <c r="A7" t="s">
        <v>6</v>
      </c>
      <c r="B7" t="s">
        <v>18</v>
      </c>
      <c r="C7" s="2">
        <f>(premature!C7/(correct!C7+incorrect!C7+premature!C7))*100</f>
        <v>14.754098360655737</v>
      </c>
      <c r="D7" s="2">
        <f>(premature!D7/(correct!D7+incorrect!D7+premature!D7))*100</f>
        <v>37.288135593220339</v>
      </c>
    </row>
    <row r="8" spans="1:4" x14ac:dyDescent="0.25">
      <c r="A8" t="s">
        <v>7</v>
      </c>
      <c r="B8" t="s">
        <v>17</v>
      </c>
      <c r="C8" s="2">
        <f>(premature!C8/(correct!C8+incorrect!C8+premature!C8))*100</f>
        <v>16</v>
      </c>
      <c r="D8" s="2">
        <f>(premature!D8/(correct!D8+incorrect!D8+premature!D8))*100</f>
        <v>10</v>
      </c>
    </row>
    <row r="9" spans="1:4" x14ac:dyDescent="0.25">
      <c r="A9" t="s">
        <v>8</v>
      </c>
      <c r="B9" t="s">
        <v>17</v>
      </c>
      <c r="C9" s="2">
        <f>(premature!C9/(correct!C9+incorrect!C9+premature!C9))*100</f>
        <v>30.188679245283019</v>
      </c>
      <c r="D9" s="2">
        <f>(premature!D9/(correct!D9+incorrect!D9+premature!D9))*100</f>
        <v>30.76923076923077</v>
      </c>
    </row>
    <row r="10" spans="1:4" x14ac:dyDescent="0.25">
      <c r="A10" t="s">
        <v>9</v>
      </c>
      <c r="B10" t="s">
        <v>17</v>
      </c>
      <c r="C10" s="2">
        <f>(premature!C10/(correct!C10+incorrect!C10+premature!C10))*100</f>
        <v>60.330578512396691</v>
      </c>
      <c r="D10" s="2">
        <f>(premature!D10/(correct!D10+incorrect!D10+premature!D10))*100</f>
        <v>18.9873417721519</v>
      </c>
    </row>
    <row r="11" spans="1:4" x14ac:dyDescent="0.25">
      <c r="A11" t="s">
        <v>10</v>
      </c>
      <c r="B11" t="s">
        <v>17</v>
      </c>
      <c r="C11" s="2">
        <f>(premature!C11/(correct!C11+incorrect!C11+premature!C11))*100</f>
        <v>29.09090909090909</v>
      </c>
      <c r="D11" s="2">
        <f>(premature!D11/(correct!D11+incorrect!D11+premature!D11))*100</f>
        <v>9.4117647058823533</v>
      </c>
    </row>
    <row r="12" spans="1:4" x14ac:dyDescent="0.25">
      <c r="A12" t="s">
        <v>11</v>
      </c>
      <c r="B12" t="s">
        <v>18</v>
      </c>
      <c r="C12" s="2">
        <f>(premature!C12/(correct!C12+incorrect!C12+premature!C12))*100</f>
        <v>54.54545454545454</v>
      </c>
      <c r="D12" s="2">
        <f>(premature!D12/(correct!D12+incorrect!D12+premature!D12))*100</f>
        <v>32.432432432432435</v>
      </c>
    </row>
    <row r="13" spans="1:4" x14ac:dyDescent="0.25">
      <c r="A13" t="s">
        <v>12</v>
      </c>
      <c r="B13" t="s">
        <v>18</v>
      </c>
      <c r="C13" s="2">
        <f>(premature!C13/(correct!C13+incorrect!C13+premature!C13))*100</f>
        <v>48.421052631578945</v>
      </c>
      <c r="D13" s="2">
        <f>(premature!D13/(correct!D13+incorrect!D13+premature!D13))*100</f>
        <v>40</v>
      </c>
    </row>
    <row r="14" spans="1:4" x14ac:dyDescent="0.25">
      <c r="A14" t="s">
        <v>41</v>
      </c>
      <c r="B14" t="s">
        <v>18</v>
      </c>
      <c r="C14" s="2">
        <f>(premature!C14/(correct!C14+incorrect!C14+premature!C14))*100</f>
        <v>37.362637362637365</v>
      </c>
      <c r="D14" s="2">
        <f>(premature!D14/(correct!D14+incorrect!D14+premature!D14))*100</f>
        <v>13.333333333333334</v>
      </c>
    </row>
    <row r="15" spans="1:4" x14ac:dyDescent="0.25">
      <c r="A15" t="s">
        <v>42</v>
      </c>
      <c r="B15" t="s">
        <v>18</v>
      </c>
      <c r="C15" s="2">
        <f>(premature!C15/(correct!C15+incorrect!C15+premature!C15))*100</f>
        <v>25.925925925925924</v>
      </c>
      <c r="D15" s="2">
        <f>(premature!D15/(correct!D15+incorrect!D15+premature!D15))*100</f>
        <v>12.76595744680851</v>
      </c>
    </row>
    <row r="17" spans="1:4" x14ac:dyDescent="0.25">
      <c r="A17" t="s">
        <v>61</v>
      </c>
      <c r="C17" s="2">
        <f>AVERAGE(C4:C15)</f>
        <v>31.694205900353477</v>
      </c>
      <c r="D17" s="2">
        <f>AVERAGE(D4:D15)</f>
        <v>19.906499765353338</v>
      </c>
    </row>
    <row r="18" spans="1:4" x14ac:dyDescent="0.25">
      <c r="A18" t="s">
        <v>13</v>
      </c>
      <c r="C18" s="2">
        <f>STDEV(C4:C15)</f>
        <v>15.586337445429839</v>
      </c>
      <c r="D18" s="2">
        <f>STDEV(D4:D15)</f>
        <v>11.756883395662289</v>
      </c>
    </row>
    <row r="19" spans="1:4" x14ac:dyDescent="0.25">
      <c r="A19" t="s">
        <v>14</v>
      </c>
      <c r="C19" s="2">
        <f>(STDEV(C4:C15)/(SQRT(COUNT(C4:C15))))</f>
        <v>4.4993880598996308</v>
      </c>
      <c r="D19" s="2">
        <f>(STDEV(D4:D15)/(SQRT(COUNT(D4:D15))))</f>
        <v>3.3939198966583324</v>
      </c>
    </row>
  </sheetData>
  <phoneticPr fontId="1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9"/>
  <sheetViews>
    <sheetView zoomScaleNormal="100" workbookViewId="0">
      <selection activeCell="E19" sqref="E19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57</v>
      </c>
    </row>
    <row r="3" spans="1:4" x14ac:dyDescent="0.25">
      <c r="A3" t="s">
        <v>55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18</v>
      </c>
      <c r="C4">
        <v>31</v>
      </c>
      <c r="D4">
        <v>11</v>
      </c>
    </row>
    <row r="5" spans="1:4" x14ac:dyDescent="0.25">
      <c r="A5" t="s">
        <v>4</v>
      </c>
      <c r="B5" t="s">
        <v>28</v>
      </c>
      <c r="C5">
        <v>10</v>
      </c>
      <c r="D5">
        <v>5</v>
      </c>
    </row>
    <row r="6" spans="1:4" x14ac:dyDescent="0.25">
      <c r="A6" t="s">
        <v>5</v>
      </c>
      <c r="B6" t="s">
        <v>17</v>
      </c>
      <c r="C6">
        <v>20</v>
      </c>
      <c r="D6">
        <v>6</v>
      </c>
    </row>
    <row r="7" spans="1:4" x14ac:dyDescent="0.25">
      <c r="A7" t="s">
        <v>6</v>
      </c>
      <c r="B7" t="s">
        <v>32</v>
      </c>
      <c r="C7">
        <v>9</v>
      </c>
      <c r="D7">
        <v>22</v>
      </c>
    </row>
    <row r="8" spans="1:4" x14ac:dyDescent="0.25">
      <c r="A8" t="s">
        <v>7</v>
      </c>
      <c r="B8" t="s">
        <v>23</v>
      </c>
      <c r="C8">
        <v>12</v>
      </c>
      <c r="D8">
        <v>6</v>
      </c>
    </row>
    <row r="9" spans="1:4" x14ac:dyDescent="0.25">
      <c r="A9" t="s">
        <v>8</v>
      </c>
      <c r="B9" t="s">
        <v>30</v>
      </c>
      <c r="C9">
        <v>16</v>
      </c>
      <c r="D9">
        <v>12</v>
      </c>
    </row>
    <row r="10" spans="1:4" x14ac:dyDescent="0.25">
      <c r="A10" t="s">
        <v>9</v>
      </c>
      <c r="B10" t="s">
        <v>26</v>
      </c>
      <c r="C10">
        <v>73</v>
      </c>
      <c r="D10">
        <v>15</v>
      </c>
    </row>
    <row r="11" spans="1:4" x14ac:dyDescent="0.25">
      <c r="A11" t="s">
        <v>10</v>
      </c>
      <c r="B11" t="s">
        <v>17</v>
      </c>
      <c r="C11">
        <v>32</v>
      </c>
      <c r="D11">
        <v>8</v>
      </c>
    </row>
    <row r="12" spans="1:4" x14ac:dyDescent="0.25">
      <c r="A12" t="s">
        <v>11</v>
      </c>
      <c r="B12" t="s">
        <v>18</v>
      </c>
      <c r="C12">
        <v>60</v>
      </c>
      <c r="D12">
        <v>24</v>
      </c>
    </row>
    <row r="13" spans="1:4" x14ac:dyDescent="0.25">
      <c r="A13" t="s">
        <v>12</v>
      </c>
      <c r="B13" t="s">
        <v>18</v>
      </c>
      <c r="C13">
        <v>46</v>
      </c>
      <c r="D13">
        <v>34</v>
      </c>
    </row>
    <row r="14" spans="1:4" x14ac:dyDescent="0.25">
      <c r="A14" t="s">
        <v>43</v>
      </c>
      <c r="B14" t="s">
        <v>18</v>
      </c>
      <c r="C14">
        <v>34</v>
      </c>
      <c r="D14">
        <v>10</v>
      </c>
    </row>
    <row r="15" spans="1:4" x14ac:dyDescent="0.25">
      <c r="A15" t="s">
        <v>44</v>
      </c>
      <c r="B15" t="s">
        <v>18</v>
      </c>
      <c r="C15">
        <v>14</v>
      </c>
      <c r="D15">
        <v>6</v>
      </c>
    </row>
    <row r="17" spans="1:4" x14ac:dyDescent="0.25">
      <c r="A17" t="s">
        <v>63</v>
      </c>
      <c r="C17" s="2">
        <f>AVERAGE(C4:C15)</f>
        <v>29.75</v>
      </c>
      <c r="D17" s="2">
        <f>AVERAGE(D4:D15)</f>
        <v>13.25</v>
      </c>
    </row>
    <row r="18" spans="1:4" x14ac:dyDescent="0.25">
      <c r="A18" t="s">
        <v>13</v>
      </c>
      <c r="C18" s="2">
        <f>STDEV(C4:C15)</f>
        <v>20.763276147169943</v>
      </c>
      <c r="D18" s="2">
        <f>STDEV(D4:D15)</f>
        <v>9.0264762076500666</v>
      </c>
    </row>
    <row r="19" spans="1:4" x14ac:dyDescent="0.25">
      <c r="A19" t="s">
        <v>14</v>
      </c>
      <c r="C19" s="2">
        <f>(STDEV(C4:C15)/(SQRT(COUNT(C4:C15))))</f>
        <v>5.9938415364135516</v>
      </c>
      <c r="D19" s="2">
        <f>(STDEV(D4:D15)/(SQRT(COUNT(D4:D15))))</f>
        <v>2.6057192341602593</v>
      </c>
    </row>
  </sheetData>
  <phoneticPr fontId="1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9"/>
  <sheetViews>
    <sheetView workbookViewId="0">
      <selection activeCell="A18" sqref="A18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64</v>
      </c>
    </row>
    <row r="3" spans="1:4" x14ac:dyDescent="0.25">
      <c r="A3" t="s">
        <v>55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19</v>
      </c>
      <c r="C4">
        <v>9</v>
      </c>
      <c r="D4">
        <v>3</v>
      </c>
    </row>
    <row r="5" spans="1:4" x14ac:dyDescent="0.25">
      <c r="A5" t="s">
        <v>4</v>
      </c>
      <c r="B5" t="s">
        <v>28</v>
      </c>
      <c r="C5">
        <v>5</v>
      </c>
      <c r="D5">
        <v>1</v>
      </c>
    </row>
    <row r="6" spans="1:4" x14ac:dyDescent="0.25">
      <c r="A6" t="s">
        <v>5</v>
      </c>
      <c r="B6" t="s">
        <v>38</v>
      </c>
      <c r="C6">
        <v>0</v>
      </c>
      <c r="D6">
        <v>1</v>
      </c>
    </row>
    <row r="7" spans="1:4" x14ac:dyDescent="0.25">
      <c r="A7" t="s">
        <v>6</v>
      </c>
      <c r="B7" t="s">
        <v>33</v>
      </c>
      <c r="C7">
        <v>5</v>
      </c>
      <c r="D7">
        <v>4</v>
      </c>
    </row>
    <row r="8" spans="1:4" x14ac:dyDescent="0.25">
      <c r="A8" t="s">
        <v>7</v>
      </c>
      <c r="B8" t="s">
        <v>23</v>
      </c>
      <c r="C8">
        <v>2</v>
      </c>
      <c r="D8">
        <v>4</v>
      </c>
    </row>
    <row r="9" spans="1:4" x14ac:dyDescent="0.25">
      <c r="A9" t="s">
        <v>8</v>
      </c>
      <c r="B9" t="s">
        <v>30</v>
      </c>
      <c r="C9">
        <v>0</v>
      </c>
      <c r="D9">
        <v>5</v>
      </c>
    </row>
    <row r="10" spans="1:4" x14ac:dyDescent="0.25">
      <c r="A10" t="s">
        <v>9</v>
      </c>
      <c r="B10" t="s">
        <v>26</v>
      </c>
      <c r="C10">
        <v>17</v>
      </c>
      <c r="D10">
        <v>9</v>
      </c>
    </row>
    <row r="11" spans="1:4" x14ac:dyDescent="0.25">
      <c r="A11" t="s">
        <v>10</v>
      </c>
      <c r="B11" t="s">
        <v>17</v>
      </c>
      <c r="C11">
        <v>12</v>
      </c>
      <c r="D11">
        <v>5</v>
      </c>
    </row>
    <row r="12" spans="1:4" x14ac:dyDescent="0.25">
      <c r="A12" t="s">
        <v>11</v>
      </c>
      <c r="B12" t="s">
        <v>18</v>
      </c>
      <c r="C12">
        <v>4</v>
      </c>
      <c r="D12">
        <v>0</v>
      </c>
    </row>
    <row r="13" spans="1:4" x14ac:dyDescent="0.25">
      <c r="A13" t="s">
        <v>12</v>
      </c>
      <c r="B13" t="s">
        <v>18</v>
      </c>
      <c r="C13">
        <v>6</v>
      </c>
      <c r="D13">
        <v>2</v>
      </c>
    </row>
    <row r="14" spans="1:4" x14ac:dyDescent="0.25">
      <c r="A14" t="s">
        <v>43</v>
      </c>
      <c r="B14" t="s">
        <v>18</v>
      </c>
      <c r="C14">
        <v>6</v>
      </c>
      <c r="D14">
        <v>2</v>
      </c>
    </row>
    <row r="15" spans="1:4" x14ac:dyDescent="0.25">
      <c r="A15" t="s">
        <v>45</v>
      </c>
      <c r="B15" t="s">
        <v>18</v>
      </c>
      <c r="C15">
        <v>5</v>
      </c>
      <c r="D15">
        <v>4</v>
      </c>
    </row>
    <row r="17" spans="1:4" x14ac:dyDescent="0.25">
      <c r="A17" t="s">
        <v>63</v>
      </c>
      <c r="C17">
        <f>AVERAGE(C4:C15)</f>
        <v>5.916666666666667</v>
      </c>
      <c r="D17">
        <f>AVERAGE(D4:D15)</f>
        <v>3.3333333333333335</v>
      </c>
    </row>
    <row r="18" spans="1:4" x14ac:dyDescent="0.25">
      <c r="A18" t="s">
        <v>13</v>
      </c>
      <c r="C18">
        <f>STDEV(C4:C15)</f>
        <v>4.8702871547473432</v>
      </c>
      <c r="D18">
        <f>STDEV(D4:D15)</f>
        <v>2.4246211825330319</v>
      </c>
    </row>
    <row r="19" spans="1:4" x14ac:dyDescent="0.25">
      <c r="A19" t="s">
        <v>14</v>
      </c>
      <c r="C19">
        <f>(STDEV(C4:C15)/(SQRT(COUNT(C4:C15))))</f>
        <v>1.4059307999120776</v>
      </c>
      <c r="D19">
        <f>(STDEV(D4:D15)/(SQRT(COUNT(D4:D15))))</f>
        <v>0.69992784620915738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9"/>
  <sheetViews>
    <sheetView workbookViewId="0">
      <selection activeCell="F20" sqref="F20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65</v>
      </c>
    </row>
    <row r="3" spans="1:4" x14ac:dyDescent="0.25">
      <c r="A3" t="s">
        <v>52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20</v>
      </c>
      <c r="C4">
        <v>8</v>
      </c>
      <c r="D4">
        <v>4</v>
      </c>
    </row>
    <row r="5" spans="1:4" x14ac:dyDescent="0.25">
      <c r="A5" t="s">
        <v>4</v>
      </c>
      <c r="B5" t="s">
        <v>28</v>
      </c>
      <c r="C5">
        <v>2</v>
      </c>
      <c r="D5">
        <v>1</v>
      </c>
    </row>
    <row r="6" spans="1:4" x14ac:dyDescent="0.25">
      <c r="A6" t="s">
        <v>5</v>
      </c>
      <c r="B6" t="s">
        <v>17</v>
      </c>
      <c r="C6">
        <v>0</v>
      </c>
      <c r="D6">
        <v>0</v>
      </c>
    </row>
    <row r="7" spans="1:4" x14ac:dyDescent="0.25">
      <c r="A7" t="s">
        <v>6</v>
      </c>
      <c r="B7" t="s">
        <v>34</v>
      </c>
      <c r="C7">
        <v>2</v>
      </c>
      <c r="D7">
        <v>6</v>
      </c>
    </row>
    <row r="8" spans="1:4" x14ac:dyDescent="0.25">
      <c r="A8" t="s">
        <v>7</v>
      </c>
      <c r="B8" t="s">
        <v>24</v>
      </c>
      <c r="C8">
        <v>7</v>
      </c>
      <c r="D8">
        <v>4</v>
      </c>
    </row>
    <row r="9" spans="1:4" x14ac:dyDescent="0.25">
      <c r="A9" t="s">
        <v>8</v>
      </c>
      <c r="B9" t="s">
        <v>17</v>
      </c>
      <c r="C9">
        <v>2</v>
      </c>
      <c r="D9">
        <v>9</v>
      </c>
    </row>
    <row r="10" spans="1:4" x14ac:dyDescent="0.25">
      <c r="A10" t="s">
        <v>9</v>
      </c>
      <c r="B10" t="s">
        <v>26</v>
      </c>
      <c r="C10">
        <v>38</v>
      </c>
      <c r="D10">
        <v>10</v>
      </c>
    </row>
    <row r="11" spans="1:4" x14ac:dyDescent="0.25">
      <c r="A11" t="s">
        <v>10</v>
      </c>
      <c r="B11" t="s">
        <v>17</v>
      </c>
      <c r="C11">
        <v>6</v>
      </c>
      <c r="D11">
        <v>2</v>
      </c>
    </row>
    <row r="12" spans="1:4" x14ac:dyDescent="0.25">
      <c r="A12" t="s">
        <v>11</v>
      </c>
      <c r="B12" t="s">
        <v>18</v>
      </c>
      <c r="C12">
        <v>11</v>
      </c>
      <c r="D12">
        <v>1</v>
      </c>
    </row>
    <row r="13" spans="1:4" x14ac:dyDescent="0.25">
      <c r="A13" t="s">
        <v>12</v>
      </c>
      <c r="B13" t="s">
        <v>18</v>
      </c>
      <c r="C13">
        <v>5</v>
      </c>
      <c r="D13">
        <v>5</v>
      </c>
    </row>
    <row r="14" spans="1:4" x14ac:dyDescent="0.25">
      <c r="A14" t="s">
        <v>49</v>
      </c>
      <c r="B14" t="s">
        <v>18</v>
      </c>
      <c r="C14">
        <v>6</v>
      </c>
      <c r="D14">
        <v>6</v>
      </c>
    </row>
    <row r="15" spans="1:4" x14ac:dyDescent="0.25">
      <c r="A15" t="s">
        <v>50</v>
      </c>
      <c r="B15" t="s">
        <v>18</v>
      </c>
      <c r="C15">
        <v>12</v>
      </c>
      <c r="D15">
        <v>9</v>
      </c>
    </row>
    <row r="17" spans="1:4" x14ac:dyDescent="0.25">
      <c r="A17" t="s">
        <v>61</v>
      </c>
      <c r="C17" s="1">
        <f>AVERAGE(C4:C15)</f>
        <v>8.25</v>
      </c>
      <c r="D17" s="1">
        <f>AVERAGE(D4:D15)</f>
        <v>4.75</v>
      </c>
    </row>
    <row r="18" spans="1:4" x14ac:dyDescent="0.25">
      <c r="A18" t="s">
        <v>13</v>
      </c>
      <c r="C18" s="1">
        <f>STDEV(C4:C15)</f>
        <v>10.064564299832087</v>
      </c>
      <c r="D18" s="1">
        <f>STDEV(D4:D15)</f>
        <v>3.3878123807661966</v>
      </c>
    </row>
    <row r="19" spans="1:4" x14ac:dyDescent="0.25">
      <c r="A19" t="s">
        <v>14</v>
      </c>
      <c r="C19" s="1">
        <f>(STDEV(C4:C15)/(SQRT(COUNT(C4:C15))))</f>
        <v>2.9053894538921767</v>
      </c>
      <c r="D19" s="1">
        <f>(STDEV(D4:D15)/(SQRT(COUNT(D4:D15))))</f>
        <v>0.9779771949996553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9"/>
  <sheetViews>
    <sheetView workbookViewId="0">
      <selection activeCell="A20" sqref="A20:D20"/>
    </sheetView>
  </sheetViews>
  <sheetFormatPr defaultRowHeight="12.75" x14ac:dyDescent="0.25"/>
  <sheetData>
    <row r="1" spans="1:4" x14ac:dyDescent="0.25">
      <c r="A1" t="s">
        <v>66</v>
      </c>
    </row>
    <row r="3" spans="1:4" x14ac:dyDescent="0.25">
      <c r="A3" t="s">
        <v>55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18</v>
      </c>
      <c r="C4">
        <v>4</v>
      </c>
      <c r="D4">
        <v>4</v>
      </c>
    </row>
    <row r="5" spans="1:4" x14ac:dyDescent="0.25">
      <c r="A5" t="s">
        <v>4</v>
      </c>
      <c r="B5" t="s">
        <v>17</v>
      </c>
      <c r="C5">
        <v>3</v>
      </c>
      <c r="D5">
        <v>4</v>
      </c>
    </row>
    <row r="6" spans="1:4" x14ac:dyDescent="0.25">
      <c r="A6" t="s">
        <v>5</v>
      </c>
      <c r="B6" t="s">
        <v>17</v>
      </c>
      <c r="C6">
        <v>3</v>
      </c>
      <c r="D6">
        <v>2</v>
      </c>
    </row>
    <row r="7" spans="1:4" x14ac:dyDescent="0.25">
      <c r="A7" t="s">
        <v>6</v>
      </c>
      <c r="B7" t="s">
        <v>18</v>
      </c>
      <c r="C7">
        <v>5</v>
      </c>
      <c r="D7">
        <v>2</v>
      </c>
    </row>
    <row r="8" spans="1:4" x14ac:dyDescent="0.25">
      <c r="A8" t="s">
        <v>7</v>
      </c>
      <c r="B8" t="s">
        <v>17</v>
      </c>
      <c r="C8">
        <v>17</v>
      </c>
      <c r="D8">
        <v>6</v>
      </c>
    </row>
    <row r="9" spans="1:4" x14ac:dyDescent="0.25">
      <c r="A9" t="s">
        <v>8</v>
      </c>
      <c r="B9" t="s">
        <v>17</v>
      </c>
      <c r="C9">
        <v>5</v>
      </c>
      <c r="D9">
        <v>2</v>
      </c>
    </row>
    <row r="10" spans="1:4" x14ac:dyDescent="0.25">
      <c r="A10" t="s">
        <v>9</v>
      </c>
      <c r="B10" t="s">
        <v>17</v>
      </c>
      <c r="C10">
        <v>1</v>
      </c>
      <c r="D10">
        <v>4</v>
      </c>
    </row>
    <row r="11" spans="1:4" x14ac:dyDescent="0.25">
      <c r="A11" t="s">
        <v>10</v>
      </c>
      <c r="B11" t="s">
        <v>17</v>
      </c>
      <c r="C11">
        <v>5</v>
      </c>
      <c r="D11">
        <v>3</v>
      </c>
    </row>
    <row r="12" spans="1:4" x14ac:dyDescent="0.25">
      <c r="A12" t="s">
        <v>11</v>
      </c>
      <c r="B12" t="s">
        <v>18</v>
      </c>
      <c r="C12">
        <v>4</v>
      </c>
      <c r="D12">
        <v>5</v>
      </c>
    </row>
    <row r="13" spans="1:4" x14ac:dyDescent="0.25">
      <c r="A13" t="s">
        <v>12</v>
      </c>
      <c r="B13" t="s">
        <v>18</v>
      </c>
      <c r="C13">
        <v>4</v>
      </c>
      <c r="D13">
        <v>8</v>
      </c>
    </row>
    <row r="14" spans="1:4" x14ac:dyDescent="0.25">
      <c r="A14" t="s">
        <v>41</v>
      </c>
      <c r="B14" t="s">
        <v>18</v>
      </c>
      <c r="C14">
        <v>7</v>
      </c>
      <c r="D14">
        <v>14</v>
      </c>
    </row>
    <row r="15" spans="1:4" x14ac:dyDescent="0.25">
      <c r="A15" t="s">
        <v>42</v>
      </c>
      <c r="B15" t="s">
        <v>18</v>
      </c>
      <c r="C15">
        <v>4</v>
      </c>
      <c r="D15">
        <v>1</v>
      </c>
    </row>
    <row r="17" spans="1:4" x14ac:dyDescent="0.25">
      <c r="A17" t="s">
        <v>63</v>
      </c>
      <c r="C17" s="1">
        <f>AVERAGE(C4:C15)</f>
        <v>5.166666666666667</v>
      </c>
      <c r="D17" s="1">
        <f>AVERAGE(D4:D15)</f>
        <v>4.583333333333333</v>
      </c>
    </row>
    <row r="18" spans="1:4" x14ac:dyDescent="0.25">
      <c r="A18" t="s">
        <v>13</v>
      </c>
      <c r="C18" s="1">
        <f>STDEV(C4:C15)</f>
        <v>3.9962103260085011</v>
      </c>
      <c r="D18" s="1">
        <f>STDEV(D4:D15)</f>
        <v>3.5537005893558162</v>
      </c>
    </row>
    <row r="19" spans="1:4" x14ac:dyDescent="0.25">
      <c r="A19" t="s">
        <v>14</v>
      </c>
      <c r="C19" s="1">
        <f>(STDEV(C4:C15)/(SQRT(COUNT(C4:C15))))</f>
        <v>1.1536065537296851</v>
      </c>
      <c r="D19" s="1">
        <f>(STDEV(D4:D15)/(SQRT(COUNT(D4:D15))))</f>
        <v>1.0258649959419561</v>
      </c>
    </row>
  </sheetData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9"/>
  <sheetViews>
    <sheetView tabSelected="1" workbookViewId="0">
      <selection activeCell="A20" sqref="A20:D20"/>
    </sheetView>
  </sheetViews>
  <sheetFormatPr defaultRowHeight="12.75" x14ac:dyDescent="0.25"/>
  <sheetData>
    <row r="1" spans="1:4" x14ac:dyDescent="0.25">
      <c r="A1" t="s">
        <v>60</v>
      </c>
    </row>
    <row r="3" spans="1:4" x14ac:dyDescent="0.25">
      <c r="A3" t="s">
        <v>55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18</v>
      </c>
      <c r="C4">
        <f>trial!C4-correct!C4-incorrect!C4</f>
        <v>16</v>
      </c>
      <c r="D4">
        <f>trial!D4-correct!D4-incorrect!D4</f>
        <v>34</v>
      </c>
    </row>
    <row r="5" spans="1:4" x14ac:dyDescent="0.25">
      <c r="A5" t="s">
        <v>4</v>
      </c>
      <c r="B5" t="s">
        <v>17</v>
      </c>
      <c r="C5">
        <f>trial!C5-correct!C5-incorrect!C5</f>
        <v>31</v>
      </c>
      <c r="D5">
        <f>trial!D5-correct!D5-incorrect!D5</f>
        <v>35</v>
      </c>
    </row>
    <row r="6" spans="1:4" x14ac:dyDescent="0.25">
      <c r="A6" t="s">
        <v>5</v>
      </c>
      <c r="B6" t="s">
        <v>17</v>
      </c>
      <c r="C6">
        <f>trial!C6-correct!C6-incorrect!C6</f>
        <v>37</v>
      </c>
      <c r="D6">
        <f>trial!D6-correct!D6-incorrect!D6</f>
        <v>48</v>
      </c>
    </row>
    <row r="7" spans="1:4" x14ac:dyDescent="0.25">
      <c r="A7" t="s">
        <v>6</v>
      </c>
      <c r="B7" t="s">
        <v>18</v>
      </c>
      <c r="C7">
        <f>trial!C7-correct!C7-incorrect!C7</f>
        <v>48</v>
      </c>
      <c r="D7">
        <f>trial!D7-correct!D7-incorrect!D7</f>
        <v>63</v>
      </c>
    </row>
    <row r="8" spans="1:4" x14ac:dyDescent="0.25">
      <c r="A8" t="s">
        <v>7</v>
      </c>
      <c r="B8" t="s">
        <v>17</v>
      </c>
      <c r="C8">
        <f>trial!C8-correct!C8-incorrect!C8</f>
        <v>37</v>
      </c>
      <c r="D8">
        <f>trial!D8-correct!D8-incorrect!D8</f>
        <v>46</v>
      </c>
    </row>
    <row r="9" spans="1:4" x14ac:dyDescent="0.25">
      <c r="A9" t="s">
        <v>8</v>
      </c>
      <c r="B9" t="s">
        <v>17</v>
      </c>
      <c r="C9">
        <f>trial!C9-correct!C9-incorrect!C9</f>
        <v>61</v>
      </c>
      <c r="D9">
        <f>trial!D9-correct!D9-incorrect!D9</f>
        <v>53</v>
      </c>
    </row>
    <row r="10" spans="1:4" x14ac:dyDescent="0.25">
      <c r="A10" t="s">
        <v>9</v>
      </c>
      <c r="B10" t="s">
        <v>17</v>
      </c>
      <c r="C10">
        <f>trial!C10-correct!C10-incorrect!C10</f>
        <v>37</v>
      </c>
      <c r="D10">
        <f>trial!D10-correct!D10-incorrect!D10</f>
        <v>36</v>
      </c>
    </row>
    <row r="11" spans="1:4" x14ac:dyDescent="0.25">
      <c r="A11" t="s">
        <v>10</v>
      </c>
      <c r="B11" t="s">
        <v>17</v>
      </c>
      <c r="C11">
        <f>trial!C11-correct!C11-incorrect!C11</f>
        <v>22</v>
      </c>
      <c r="D11">
        <f>trial!D11-correct!D11-incorrect!D11</f>
        <v>23</v>
      </c>
    </row>
    <row r="12" spans="1:4" x14ac:dyDescent="0.25">
      <c r="A12" t="s">
        <v>11</v>
      </c>
      <c r="B12" t="s">
        <v>18</v>
      </c>
      <c r="C12">
        <f>trial!C12-correct!C12-incorrect!C12</f>
        <v>50</v>
      </c>
      <c r="D12">
        <f>trial!D12-correct!D12-incorrect!D12</f>
        <v>50</v>
      </c>
    </row>
    <row r="13" spans="1:4" x14ac:dyDescent="0.25">
      <c r="A13" t="s">
        <v>12</v>
      </c>
      <c r="B13" t="s">
        <v>18</v>
      </c>
      <c r="C13">
        <f>trial!C13-correct!C13-incorrect!C13</f>
        <v>51</v>
      </c>
      <c r="D13">
        <f>trial!D13-correct!D13-incorrect!D13</f>
        <v>49</v>
      </c>
    </row>
    <row r="14" spans="1:4" x14ac:dyDescent="0.25">
      <c r="A14" t="s">
        <v>41</v>
      </c>
      <c r="B14" t="s">
        <v>18</v>
      </c>
      <c r="C14">
        <f>trial!C14-correct!C14-incorrect!C14</f>
        <v>43</v>
      </c>
      <c r="D14">
        <f>trial!D14-correct!D14-incorrect!D14</f>
        <v>35</v>
      </c>
    </row>
    <row r="15" spans="1:4" x14ac:dyDescent="0.25">
      <c r="A15" t="s">
        <v>42</v>
      </c>
      <c r="B15" t="s">
        <v>18</v>
      </c>
      <c r="C15">
        <f>trial!C15-correct!C15-incorrect!C15</f>
        <v>60</v>
      </c>
      <c r="D15">
        <f>trial!D15-correct!D15-incorrect!D15</f>
        <v>59</v>
      </c>
    </row>
    <row r="17" spans="1:4" x14ac:dyDescent="0.25">
      <c r="A17" t="s">
        <v>62</v>
      </c>
      <c r="C17" s="1">
        <f>AVERAGE(C4:C15)</f>
        <v>41.083333333333336</v>
      </c>
      <c r="D17" s="1">
        <f>AVERAGE(D4:D15)</f>
        <v>44.25</v>
      </c>
    </row>
    <row r="18" spans="1:4" x14ac:dyDescent="0.25">
      <c r="A18" t="s">
        <v>13</v>
      </c>
      <c r="C18" s="1">
        <f>STDEV(C4:C15)</f>
        <v>13.911789201532594</v>
      </c>
      <c r="D18" s="1">
        <f>STDEV(D4:D15)</f>
        <v>11.732821097634231</v>
      </c>
    </row>
    <row r="19" spans="1:4" x14ac:dyDescent="0.25">
      <c r="A19" t="s">
        <v>14</v>
      </c>
      <c r="C19" s="1">
        <f>(STDEV(C4:C15)/(SQRT(COUNT(C4:C15))))</f>
        <v>4.0159876202070866</v>
      </c>
      <c r="D19" s="1">
        <f>(STDEV(D4:D15)/(SQRT(COUNT(D4:D15))))</f>
        <v>3.3869737095364219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A20" sqref="A20:D20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15</v>
      </c>
    </row>
    <row r="3" spans="1:4" x14ac:dyDescent="0.25">
      <c r="A3" t="s">
        <v>55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27</v>
      </c>
      <c r="C4" s="2">
        <f>(correct!C4/(correct!C4+incorrect!C4))*100</f>
        <v>89.285714285714292</v>
      </c>
      <c r="D4" s="2">
        <f>(correct!D4/(correct!D4+incorrect!D4))*100</f>
        <v>95.454545454545453</v>
      </c>
    </row>
    <row r="5" spans="1:4" x14ac:dyDescent="0.25">
      <c r="A5" t="s">
        <v>4</v>
      </c>
      <c r="B5" t="s">
        <v>29</v>
      </c>
      <c r="C5" s="2">
        <f>(correct!C5/(correct!C5+incorrect!C5))*100</f>
        <v>92.753623188405797</v>
      </c>
      <c r="D5" s="2">
        <f>(correct!D5/(correct!D5+incorrect!D5))*100</f>
        <v>97.959183673469383</v>
      </c>
    </row>
    <row r="6" spans="1:4" x14ac:dyDescent="0.25">
      <c r="A6" t="s">
        <v>5</v>
      </c>
      <c r="B6" t="s">
        <v>17</v>
      </c>
      <c r="C6" s="2">
        <f>(correct!C6/(correct!C6+incorrect!C6))*100</f>
        <v>100</v>
      </c>
      <c r="D6" s="2">
        <f>(correct!D6/(correct!D6+incorrect!D6))*100</f>
        <v>98.076923076923066</v>
      </c>
    </row>
    <row r="7" spans="1:4" x14ac:dyDescent="0.25">
      <c r="A7" t="s">
        <v>6</v>
      </c>
      <c r="B7" t="s">
        <v>33</v>
      </c>
      <c r="C7" s="2">
        <f>(correct!C7/(correct!C7+incorrect!C7))*100</f>
        <v>90.384615384615387</v>
      </c>
      <c r="D7" s="2">
        <f>(correct!D7/(correct!D7+incorrect!D7))*100</f>
        <v>89.189189189189193</v>
      </c>
    </row>
    <row r="8" spans="1:4" x14ac:dyDescent="0.25">
      <c r="A8" t="s">
        <v>7</v>
      </c>
      <c r="B8" t="s">
        <v>25</v>
      </c>
      <c r="C8" s="2">
        <f>(correct!C8/(correct!C8+incorrect!C8))*100</f>
        <v>96.825396825396822</v>
      </c>
      <c r="D8" s="2">
        <f>(correct!D8/(correct!D8+incorrect!D8))*100</f>
        <v>92.592592592592595</v>
      </c>
    </row>
    <row r="9" spans="1:4" x14ac:dyDescent="0.25">
      <c r="A9" t="s">
        <v>8</v>
      </c>
      <c r="B9" t="s">
        <v>25</v>
      </c>
      <c r="C9" s="2">
        <f>(correct!C9/(correct!C9+incorrect!C9))*100</f>
        <v>100</v>
      </c>
      <c r="D9" s="2">
        <f>(correct!D9/(correct!D9+incorrect!D9))*100</f>
        <v>81.481481481481481</v>
      </c>
    </row>
    <row r="10" spans="1:4" x14ac:dyDescent="0.25">
      <c r="A10" t="s">
        <v>9</v>
      </c>
      <c r="B10" t="s">
        <v>25</v>
      </c>
      <c r="C10" s="2">
        <f>(correct!C10/(correct!C10+incorrect!C10))*100</f>
        <v>64.583333333333343</v>
      </c>
      <c r="D10" s="2">
        <f>(correct!D10/(correct!D10+incorrect!D10))*100</f>
        <v>85.9375</v>
      </c>
    </row>
    <row r="11" spans="1:4" x14ac:dyDescent="0.25">
      <c r="A11" t="s">
        <v>10</v>
      </c>
      <c r="B11" t="s">
        <v>38</v>
      </c>
      <c r="C11" s="2">
        <f>(correct!C11/(correct!C11+incorrect!C11))*100</f>
        <v>84.615384615384613</v>
      </c>
      <c r="D11" s="2">
        <f>(correct!D11/(correct!D11+incorrect!D11))*100</f>
        <v>93.506493506493499</v>
      </c>
    </row>
    <row r="12" spans="1:4" x14ac:dyDescent="0.25">
      <c r="A12" t="s">
        <v>11</v>
      </c>
      <c r="B12" t="s">
        <v>36</v>
      </c>
      <c r="C12" s="2">
        <f>(correct!C12/(correct!C12+incorrect!C12))*100</f>
        <v>92</v>
      </c>
      <c r="D12" s="2">
        <f>(correct!D12/(correct!D12+incorrect!D12))*100</f>
        <v>100</v>
      </c>
    </row>
    <row r="13" spans="1:4" x14ac:dyDescent="0.25">
      <c r="A13" t="s">
        <v>12</v>
      </c>
      <c r="B13" t="s">
        <v>37</v>
      </c>
      <c r="C13" s="2">
        <f>(correct!C13/(correct!C13+incorrect!C13))*100</f>
        <v>87.755102040816325</v>
      </c>
      <c r="D13" s="2">
        <f>(correct!D13/(correct!D13+incorrect!D13))*100</f>
        <v>96.078431372549019</v>
      </c>
    </row>
    <row r="14" spans="1:4" x14ac:dyDescent="0.25">
      <c r="A14" t="s">
        <v>46</v>
      </c>
      <c r="B14" t="s">
        <v>18</v>
      </c>
      <c r="C14" s="2">
        <f>(correct!C14/(correct!C14+incorrect!C14))*100</f>
        <v>89.473684210526315</v>
      </c>
      <c r="D14" s="2">
        <f>(correct!D14/(correct!D14+incorrect!D14))*100</f>
        <v>96.92307692307692</v>
      </c>
    </row>
    <row r="15" spans="1:4" x14ac:dyDescent="0.25">
      <c r="A15" t="s">
        <v>44</v>
      </c>
      <c r="B15" t="s">
        <v>18</v>
      </c>
      <c r="C15" s="2">
        <f>(correct!C15/(correct!C15+incorrect!C15))*100</f>
        <v>87.5</v>
      </c>
      <c r="D15" s="2">
        <f>(correct!D15/(correct!D15+incorrect!D15))*100</f>
        <v>90.243902439024396</v>
      </c>
    </row>
    <row r="16" spans="1:4" x14ac:dyDescent="0.25">
      <c r="C16" s="2"/>
      <c r="D16" s="2"/>
    </row>
    <row r="17" spans="1:4" x14ac:dyDescent="0.25">
      <c r="A17" t="s">
        <v>61</v>
      </c>
      <c r="C17" s="2">
        <f>AVERAGE(C4:C15)</f>
        <v>89.598071157016079</v>
      </c>
      <c r="D17" s="2">
        <f>AVERAGE(D4:D15)</f>
        <v>93.120276642445432</v>
      </c>
    </row>
    <row r="18" spans="1:4" x14ac:dyDescent="0.25">
      <c r="A18" t="s">
        <v>13</v>
      </c>
      <c r="C18" s="2">
        <f>STDEV(C4:C15)</f>
        <v>9.2611390251159751</v>
      </c>
      <c r="D18" s="2">
        <f>STDEV(D4:D15)</f>
        <v>5.520072158754969</v>
      </c>
    </row>
    <row r="19" spans="1:4" x14ac:dyDescent="0.25">
      <c r="A19" t="s">
        <v>14</v>
      </c>
      <c r="C19" s="2">
        <f>(STDEV(C4:C15)/(SQRT(COUNT(C4:C15))))</f>
        <v>2.6734605545766286</v>
      </c>
      <c r="D19" s="2">
        <f>(STDEV(D4:D15)/(SQRT(COUNT(D4:D15))))</f>
        <v>1.5935075734016702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workbookViewId="0">
      <selection activeCell="A20" sqref="A20:D20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2</v>
      </c>
    </row>
    <row r="3" spans="1:4" x14ac:dyDescent="0.25">
      <c r="A3" t="s">
        <v>52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18</v>
      </c>
      <c r="C4">
        <v>100</v>
      </c>
      <c r="D4">
        <v>100</v>
      </c>
    </row>
    <row r="5" spans="1:4" x14ac:dyDescent="0.25">
      <c r="A5" t="s">
        <v>4</v>
      </c>
      <c r="B5" t="s">
        <v>28</v>
      </c>
      <c r="C5">
        <v>100</v>
      </c>
      <c r="D5">
        <v>84</v>
      </c>
    </row>
    <row r="6" spans="1:4" x14ac:dyDescent="0.25">
      <c r="A6" t="s">
        <v>5</v>
      </c>
      <c r="B6" t="s">
        <v>38</v>
      </c>
      <c r="C6">
        <v>100</v>
      </c>
      <c r="D6">
        <v>100</v>
      </c>
    </row>
    <row r="7" spans="1:4" x14ac:dyDescent="0.25">
      <c r="A7" t="s">
        <v>6</v>
      </c>
      <c r="B7" t="s">
        <v>31</v>
      </c>
      <c r="C7">
        <v>100</v>
      </c>
      <c r="D7">
        <v>100</v>
      </c>
    </row>
    <row r="8" spans="1:4" x14ac:dyDescent="0.25">
      <c r="A8" t="s">
        <v>7</v>
      </c>
      <c r="B8" t="s">
        <v>22</v>
      </c>
      <c r="C8">
        <v>100</v>
      </c>
      <c r="D8">
        <v>100</v>
      </c>
    </row>
    <row r="9" spans="1:4" x14ac:dyDescent="0.25">
      <c r="A9" t="s">
        <v>8</v>
      </c>
      <c r="B9" t="s">
        <v>30</v>
      </c>
      <c r="C9">
        <v>98</v>
      </c>
      <c r="D9">
        <v>80</v>
      </c>
    </row>
    <row r="10" spans="1:4" x14ac:dyDescent="0.25">
      <c r="A10" t="s">
        <v>9</v>
      </c>
      <c r="B10" t="s">
        <v>26</v>
      </c>
      <c r="C10">
        <v>85</v>
      </c>
      <c r="D10">
        <v>100</v>
      </c>
    </row>
    <row r="11" spans="1:4" x14ac:dyDescent="0.25">
      <c r="A11" t="s">
        <v>10</v>
      </c>
      <c r="B11" t="s">
        <v>38</v>
      </c>
      <c r="C11">
        <v>100</v>
      </c>
      <c r="D11">
        <v>100</v>
      </c>
    </row>
    <row r="12" spans="1:4" x14ac:dyDescent="0.25">
      <c r="A12" t="s">
        <v>11</v>
      </c>
      <c r="B12" t="s">
        <v>35</v>
      </c>
      <c r="C12">
        <v>100</v>
      </c>
      <c r="D12">
        <v>100</v>
      </c>
    </row>
    <row r="13" spans="1:4" x14ac:dyDescent="0.25">
      <c r="A13" t="s">
        <v>12</v>
      </c>
      <c r="B13" t="s">
        <v>18</v>
      </c>
      <c r="C13">
        <v>100</v>
      </c>
      <c r="D13">
        <v>100</v>
      </c>
    </row>
    <row r="14" spans="1:4" x14ac:dyDescent="0.25">
      <c r="A14" t="s">
        <v>41</v>
      </c>
      <c r="B14" t="s">
        <v>18</v>
      </c>
      <c r="C14">
        <v>100</v>
      </c>
      <c r="D14">
        <v>100</v>
      </c>
    </row>
    <row r="15" spans="1:4" x14ac:dyDescent="0.25">
      <c r="A15" t="s">
        <v>42</v>
      </c>
      <c r="B15" t="s">
        <v>18</v>
      </c>
      <c r="C15">
        <v>100</v>
      </c>
      <c r="D15">
        <v>100</v>
      </c>
    </row>
    <row r="17" spans="1:4" x14ac:dyDescent="0.25">
      <c r="A17" t="s">
        <v>61</v>
      </c>
      <c r="C17" s="2">
        <f>AVERAGE(C4:C15)</f>
        <v>98.583333333333329</v>
      </c>
      <c r="D17" s="2">
        <f>AVERAGE(D4:D15)</f>
        <v>97</v>
      </c>
    </row>
    <row r="18" spans="1:4" x14ac:dyDescent="0.25">
      <c r="A18" t="s">
        <v>13</v>
      </c>
      <c r="C18" s="2">
        <f>STDEV(C4:C15)</f>
        <v>4.3161079549506036</v>
      </c>
      <c r="D18" s="2">
        <f>STDEV(D4:D15)</f>
        <v>7.058199615920608</v>
      </c>
    </row>
    <row r="19" spans="1:4" x14ac:dyDescent="0.25">
      <c r="A19" t="s">
        <v>14</v>
      </c>
      <c r="C19" s="2">
        <f>(STDEV(C4:C15)/(SQRT(COUNT(C4:C15))))</f>
        <v>1.2459530448211082</v>
      </c>
      <c r="D19" s="2">
        <f>(STDEV(D4:D15)/(SQRT(COUNT(D4:D15))))</f>
        <v>2.0375267241229382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G18" sqref="G18"/>
    </sheetView>
  </sheetViews>
  <sheetFormatPr defaultRowHeight="12.75" x14ac:dyDescent="0.25"/>
  <sheetData>
    <row r="1" spans="1:4" x14ac:dyDescent="0.25">
      <c r="A1" t="s">
        <v>53</v>
      </c>
    </row>
    <row r="3" spans="1:4" x14ac:dyDescent="0.25">
      <c r="A3" t="s">
        <v>52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18</v>
      </c>
      <c r="C4" s="2">
        <f>(omission!C4/trial!C4)*100</f>
        <v>16</v>
      </c>
      <c r="D4" s="2">
        <f>(omission!D4/trial!D4)*100</f>
        <v>34</v>
      </c>
    </row>
    <row r="5" spans="1:4" x14ac:dyDescent="0.25">
      <c r="A5" t="s">
        <v>4</v>
      </c>
      <c r="B5" t="s">
        <v>17</v>
      </c>
      <c r="C5" s="2">
        <f>(omission!C5/trial!C5)*100</f>
        <v>31</v>
      </c>
      <c r="D5" s="2">
        <f>(omission!D5/trial!D5)*100</f>
        <v>41.666666666666671</v>
      </c>
    </row>
    <row r="6" spans="1:4" x14ac:dyDescent="0.25">
      <c r="A6" t="s">
        <v>5</v>
      </c>
      <c r="B6" t="s">
        <v>17</v>
      </c>
      <c r="C6" s="2">
        <f>(omission!C6/trial!C6)*100</f>
        <v>37</v>
      </c>
      <c r="D6" s="2">
        <f>(omission!D6/trial!D6)*100</f>
        <v>48</v>
      </c>
    </row>
    <row r="7" spans="1:4" x14ac:dyDescent="0.25">
      <c r="A7" t="s">
        <v>6</v>
      </c>
      <c r="B7" t="s">
        <v>18</v>
      </c>
      <c r="C7" s="2">
        <f>(omission!C7/trial!C7)*100</f>
        <v>48</v>
      </c>
      <c r="D7" s="2">
        <f>(omission!D7/trial!D7)*100</f>
        <v>63</v>
      </c>
    </row>
    <row r="8" spans="1:4" x14ac:dyDescent="0.25">
      <c r="A8" t="s">
        <v>7</v>
      </c>
      <c r="B8" t="s">
        <v>17</v>
      </c>
      <c r="C8" s="2">
        <f>(omission!C8/trial!C8)*100</f>
        <v>37</v>
      </c>
      <c r="D8" s="2">
        <f>(omission!D8/trial!D8)*100</f>
        <v>46</v>
      </c>
    </row>
    <row r="9" spans="1:4" x14ac:dyDescent="0.25">
      <c r="A9" t="s">
        <v>8</v>
      </c>
      <c r="B9" t="s">
        <v>17</v>
      </c>
      <c r="C9" s="2">
        <f>(omission!C9/trial!C9)*100</f>
        <v>62.244897959183675</v>
      </c>
      <c r="D9" s="2">
        <f>(omission!D9/trial!D9)*100</f>
        <v>66.25</v>
      </c>
    </row>
    <row r="10" spans="1:4" x14ac:dyDescent="0.25">
      <c r="A10" t="s">
        <v>9</v>
      </c>
      <c r="B10" t="s">
        <v>17</v>
      </c>
      <c r="C10" s="2">
        <f>(omission!C10/trial!C10)*100</f>
        <v>43.529411764705884</v>
      </c>
      <c r="D10" s="2">
        <f>(omission!D10/trial!D10)*100</f>
        <v>36</v>
      </c>
    </row>
    <row r="11" spans="1:4" x14ac:dyDescent="0.25">
      <c r="A11" t="s">
        <v>10</v>
      </c>
      <c r="B11" t="s">
        <v>17</v>
      </c>
      <c r="C11" s="2">
        <f>(omission!C11/trial!C11)*100</f>
        <v>22</v>
      </c>
      <c r="D11" s="2">
        <f>(omission!D11/trial!D11)*100</f>
        <v>23</v>
      </c>
    </row>
    <row r="12" spans="1:4" x14ac:dyDescent="0.25">
      <c r="A12" t="s">
        <v>11</v>
      </c>
      <c r="B12" t="s">
        <v>18</v>
      </c>
      <c r="C12" s="2">
        <f>(omission!C12/trial!C12)*100</f>
        <v>50</v>
      </c>
      <c r="D12" s="2">
        <f>(omission!D12/trial!D12)*100</f>
        <v>50</v>
      </c>
    </row>
    <row r="13" spans="1:4" x14ac:dyDescent="0.25">
      <c r="A13" t="s">
        <v>12</v>
      </c>
      <c r="B13" t="s">
        <v>18</v>
      </c>
      <c r="C13" s="2">
        <f>(omission!C13/trial!C13)*100</f>
        <v>51</v>
      </c>
      <c r="D13" s="2">
        <f>(omission!D13/trial!D13)*100</f>
        <v>49</v>
      </c>
    </row>
    <row r="14" spans="1:4" x14ac:dyDescent="0.25">
      <c r="A14" t="s">
        <v>41</v>
      </c>
      <c r="B14" t="s">
        <v>18</v>
      </c>
      <c r="C14" s="2">
        <f>(omission!C14/trial!C14)*100</f>
        <v>43</v>
      </c>
      <c r="D14" s="2">
        <f>(omission!D14/trial!D14)*100</f>
        <v>35</v>
      </c>
    </row>
    <row r="15" spans="1:4" x14ac:dyDescent="0.25">
      <c r="A15" t="s">
        <v>42</v>
      </c>
      <c r="B15" t="s">
        <v>18</v>
      </c>
      <c r="C15" s="2">
        <f>(omission!C15/trial!C15)*100</f>
        <v>60</v>
      </c>
      <c r="D15" s="2">
        <f>(omission!D15/trial!D15)*100</f>
        <v>59</v>
      </c>
    </row>
    <row r="17" spans="1:4" x14ac:dyDescent="0.25">
      <c r="A17" t="s">
        <v>62</v>
      </c>
      <c r="C17" s="1">
        <f>AVERAGE(C4:C15)</f>
        <v>41.731192476990799</v>
      </c>
      <c r="D17" s="1">
        <f>AVERAGE(D4:D15)</f>
        <v>45.909722222222229</v>
      </c>
    </row>
    <row r="18" spans="1:4" x14ac:dyDescent="0.25">
      <c r="A18" t="s">
        <v>13</v>
      </c>
      <c r="C18" s="1">
        <f>STDEV(C4:C15)</f>
        <v>14.027012589061734</v>
      </c>
      <c r="D18" s="1">
        <f>STDEV(D4:D15)</f>
        <v>12.826614648852891</v>
      </c>
    </row>
    <row r="19" spans="1:4" x14ac:dyDescent="0.25">
      <c r="A19" t="s">
        <v>14</v>
      </c>
      <c r="C19" s="1">
        <f>(STDEV(C4:C15)/(SQRT(COUNT(C4:C15))))</f>
        <v>4.0492497471105313</v>
      </c>
      <c r="D19" s="1">
        <f>(STDEV(D4:D15)/(SQRT(COUNT(D4:D15))))</f>
        <v>3.7027247101534071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A20" sqref="A20:D20"/>
    </sheetView>
  </sheetViews>
  <sheetFormatPr defaultRowHeight="12.75" x14ac:dyDescent="0.25"/>
  <sheetData>
    <row r="1" spans="1:4" x14ac:dyDescent="0.25">
      <c r="A1" t="s">
        <v>56</v>
      </c>
    </row>
    <row r="3" spans="1:4" x14ac:dyDescent="0.25">
      <c r="A3" t="s">
        <v>52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18</v>
      </c>
      <c r="C4" s="2">
        <f>(pers!C4/correct!C4)*100</f>
        <v>5.3333333333333339</v>
      </c>
      <c r="D4" s="2">
        <f>(pers!D4/correct!D4)*100</f>
        <v>6.3492063492063489</v>
      </c>
    </row>
    <row r="5" spans="1:4" x14ac:dyDescent="0.25">
      <c r="A5" t="s">
        <v>4</v>
      </c>
      <c r="B5" t="s">
        <v>17</v>
      </c>
      <c r="C5" s="2">
        <f>(pers!C5/correct!C5)*100</f>
        <v>4.6875</v>
      </c>
      <c r="D5" s="2">
        <f>(pers!D5/correct!D5)*100</f>
        <v>8.3333333333333321</v>
      </c>
    </row>
    <row r="6" spans="1:4" x14ac:dyDescent="0.25">
      <c r="A6" t="s">
        <v>5</v>
      </c>
      <c r="B6" t="s">
        <v>17</v>
      </c>
      <c r="C6" s="2">
        <f>(pers!C6/correct!C6)*100</f>
        <v>4.7619047619047619</v>
      </c>
      <c r="D6" s="2">
        <f>(pers!D6/correct!D6)*100</f>
        <v>3.9215686274509802</v>
      </c>
    </row>
    <row r="7" spans="1:4" x14ac:dyDescent="0.25">
      <c r="A7" t="s">
        <v>6</v>
      </c>
      <c r="B7" t="s">
        <v>18</v>
      </c>
      <c r="C7" s="2">
        <f>(pers!C7/correct!C7)*100</f>
        <v>10.638297872340425</v>
      </c>
      <c r="D7" s="2">
        <f>(pers!D7/correct!D7)*100</f>
        <v>6.0606060606060606</v>
      </c>
    </row>
    <row r="8" spans="1:4" x14ac:dyDescent="0.25">
      <c r="A8" t="s">
        <v>7</v>
      </c>
      <c r="B8" t="s">
        <v>17</v>
      </c>
      <c r="C8" s="2">
        <f>(pers!C8/correct!C8)*100</f>
        <v>27.868852459016392</v>
      </c>
      <c r="D8" s="2">
        <f>(pers!D8/correct!D8)*100</f>
        <v>12</v>
      </c>
    </row>
    <row r="9" spans="1:4" x14ac:dyDescent="0.25">
      <c r="A9" t="s">
        <v>8</v>
      </c>
      <c r="B9" t="s">
        <v>17</v>
      </c>
      <c r="C9" s="2">
        <f>(pers!C9/correct!C9)*100</f>
        <v>13.513513513513514</v>
      </c>
      <c r="D9" s="2">
        <f>(pers!D9/correct!D9)*100</f>
        <v>9.0909090909090917</v>
      </c>
    </row>
    <row r="10" spans="1:4" x14ac:dyDescent="0.25">
      <c r="A10" t="s">
        <v>9</v>
      </c>
      <c r="B10" t="s">
        <v>17</v>
      </c>
      <c r="C10" s="2">
        <f>(pers!C10/correct!C10)*100</f>
        <v>3.225806451612903</v>
      </c>
      <c r="D10" s="2">
        <f>(pers!D10/correct!D10)*100</f>
        <v>7.2727272727272725</v>
      </c>
    </row>
    <row r="11" spans="1:4" x14ac:dyDescent="0.25">
      <c r="A11" t="s">
        <v>10</v>
      </c>
      <c r="B11" t="s">
        <v>17</v>
      </c>
      <c r="C11" s="2">
        <f>(pers!C11/correct!C11)*100</f>
        <v>7.5757575757575761</v>
      </c>
      <c r="D11" s="2">
        <f>(pers!D11/correct!D11)*100</f>
        <v>4.1666666666666661</v>
      </c>
    </row>
    <row r="12" spans="1:4" x14ac:dyDescent="0.25">
      <c r="A12" t="s">
        <v>11</v>
      </c>
      <c r="B12" t="s">
        <v>18</v>
      </c>
      <c r="C12" s="2">
        <f>(pers!C12/correct!C12)*100</f>
        <v>8.695652173913043</v>
      </c>
      <c r="D12" s="2">
        <f>(pers!D12/correct!D12)*100</f>
        <v>10</v>
      </c>
    </row>
    <row r="13" spans="1:4" x14ac:dyDescent="0.25">
      <c r="A13" t="s">
        <v>12</v>
      </c>
      <c r="B13" t="s">
        <v>18</v>
      </c>
      <c r="C13" s="2">
        <f>(pers!C13/correct!C13)*100</f>
        <v>9.3023255813953494</v>
      </c>
      <c r="D13" s="2">
        <f>(pers!D13/correct!D13)*100</f>
        <v>16.326530612244898</v>
      </c>
    </row>
    <row r="14" spans="1:4" x14ac:dyDescent="0.25">
      <c r="A14" t="s">
        <v>41</v>
      </c>
      <c r="B14" t="s">
        <v>18</v>
      </c>
      <c r="C14" s="2">
        <f>(pers!C14/correct!C14)*100</f>
        <v>13.725490196078432</v>
      </c>
      <c r="D14" s="2">
        <f>(pers!D14/correct!D14)*100</f>
        <v>22.222222222222221</v>
      </c>
    </row>
    <row r="15" spans="1:4" x14ac:dyDescent="0.25">
      <c r="A15" t="s">
        <v>42</v>
      </c>
      <c r="B15" t="s">
        <v>18</v>
      </c>
      <c r="C15" s="2">
        <f>(pers!C15/correct!C15)*100</f>
        <v>11.428571428571429</v>
      </c>
      <c r="D15" s="2">
        <f>(pers!D15/correct!D15)*100</f>
        <v>2.7027027027027026</v>
      </c>
    </row>
    <row r="17" spans="1:4" x14ac:dyDescent="0.25">
      <c r="A17" t="s">
        <v>61</v>
      </c>
      <c r="C17" s="1">
        <f>AVERAGE(C4:C15)</f>
        <v>10.063083778953096</v>
      </c>
      <c r="D17" s="1">
        <f>AVERAGE(D4:D15)</f>
        <v>9.0372060781724652</v>
      </c>
    </row>
    <row r="18" spans="1:4" x14ac:dyDescent="0.25">
      <c r="A18" t="s">
        <v>13</v>
      </c>
      <c r="C18" s="1">
        <f>STDEV(C4:C15)</f>
        <v>6.6010551946750367</v>
      </c>
      <c r="D18" s="1">
        <f>STDEV(D4:D15)</f>
        <v>5.6116684689377383</v>
      </c>
    </row>
    <row r="19" spans="1:4" x14ac:dyDescent="0.25">
      <c r="A19" t="s">
        <v>14</v>
      </c>
      <c r="C19" s="1">
        <f>(STDEV(C4:C15)/(SQRT(COUNT(C4:C15))))</f>
        <v>1.905560496790605</v>
      </c>
      <c r="D19" s="1">
        <f>(STDEV(D4:D15)/(SQRT(COUNT(D4:D15))))</f>
        <v>1.6199491505720693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"/>
  <sheetViews>
    <sheetView workbookViewId="0">
      <selection activeCell="A20" sqref="A20:D20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16</v>
      </c>
    </row>
    <row r="3" spans="1:4" x14ac:dyDescent="0.25">
      <c r="A3" t="s">
        <v>52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18</v>
      </c>
      <c r="C4" s="1">
        <v>0.43</v>
      </c>
      <c r="D4" s="1">
        <v>0.47</v>
      </c>
    </row>
    <row r="5" spans="1:4" x14ac:dyDescent="0.25">
      <c r="A5" t="s">
        <v>4</v>
      </c>
      <c r="B5" t="s">
        <v>28</v>
      </c>
      <c r="C5" s="1">
        <v>0.57999999999999996</v>
      </c>
      <c r="D5" s="1">
        <v>0.52</v>
      </c>
    </row>
    <row r="6" spans="1:4" x14ac:dyDescent="0.25">
      <c r="A6" t="s">
        <v>5</v>
      </c>
      <c r="B6" t="s">
        <v>39</v>
      </c>
      <c r="C6" s="1">
        <v>0.7</v>
      </c>
      <c r="D6" s="1">
        <v>0.59</v>
      </c>
    </row>
    <row r="7" spans="1:4" x14ac:dyDescent="0.25">
      <c r="A7" t="s">
        <v>6</v>
      </c>
      <c r="B7" t="s">
        <v>34</v>
      </c>
      <c r="C7" s="1">
        <v>0.85</v>
      </c>
      <c r="D7" s="1">
        <v>0.94</v>
      </c>
    </row>
    <row r="8" spans="1:4" x14ac:dyDescent="0.25">
      <c r="A8" t="s">
        <v>7</v>
      </c>
      <c r="B8" t="s">
        <v>23</v>
      </c>
      <c r="C8" s="1">
        <v>0.78</v>
      </c>
      <c r="D8" s="1">
        <v>0.84</v>
      </c>
    </row>
    <row r="9" spans="1:4" x14ac:dyDescent="0.25">
      <c r="A9" t="s">
        <v>8</v>
      </c>
      <c r="B9" t="s">
        <v>17</v>
      </c>
      <c r="C9" s="1">
        <v>0.56000000000000005</v>
      </c>
      <c r="D9" s="1">
        <v>0.61</v>
      </c>
    </row>
    <row r="10" spans="1:4" x14ac:dyDescent="0.25">
      <c r="A10" t="s">
        <v>9</v>
      </c>
      <c r="B10" t="s">
        <v>26</v>
      </c>
      <c r="C10" s="1">
        <v>1.4</v>
      </c>
      <c r="D10" s="1">
        <v>0.95</v>
      </c>
    </row>
    <row r="11" spans="1:4" x14ac:dyDescent="0.25">
      <c r="A11" t="s">
        <v>10</v>
      </c>
      <c r="B11" t="s">
        <v>40</v>
      </c>
      <c r="C11" s="1">
        <v>0.66</v>
      </c>
      <c r="D11" s="1">
        <v>0.69</v>
      </c>
    </row>
    <row r="12" spans="1:4" x14ac:dyDescent="0.25">
      <c r="A12" t="s">
        <v>11</v>
      </c>
      <c r="B12" t="s">
        <v>35</v>
      </c>
      <c r="C12" s="1">
        <v>0.36</v>
      </c>
      <c r="D12" s="1">
        <v>0.39</v>
      </c>
    </row>
    <row r="13" spans="1:4" x14ac:dyDescent="0.25">
      <c r="A13" t="s">
        <v>12</v>
      </c>
      <c r="B13" t="s">
        <v>18</v>
      </c>
      <c r="C13" s="1">
        <v>0.75</v>
      </c>
      <c r="D13" s="1">
        <v>0.73</v>
      </c>
    </row>
    <row r="14" spans="1:4" x14ac:dyDescent="0.25">
      <c r="A14" t="s">
        <v>47</v>
      </c>
      <c r="B14" t="s">
        <v>18</v>
      </c>
      <c r="C14" s="1">
        <v>0.61</v>
      </c>
      <c r="D14" s="1">
        <v>0.64</v>
      </c>
    </row>
    <row r="15" spans="1:4" x14ac:dyDescent="0.25">
      <c r="A15" t="s">
        <v>48</v>
      </c>
      <c r="B15" t="s">
        <v>18</v>
      </c>
      <c r="C15" s="1">
        <v>0.78</v>
      </c>
      <c r="D15" s="1">
        <v>0.99</v>
      </c>
    </row>
    <row r="17" spans="1:4" x14ac:dyDescent="0.25">
      <c r="A17" t="s">
        <v>61</v>
      </c>
      <c r="C17" s="1">
        <f>AVERAGE(C4:C15)</f>
        <v>0.70500000000000007</v>
      </c>
      <c r="D17" s="1">
        <f>AVERAGE(D4:D15)</f>
        <v>0.69666666666666643</v>
      </c>
    </row>
    <row r="18" spans="1:4" x14ac:dyDescent="0.25">
      <c r="A18" t="s">
        <v>13</v>
      </c>
      <c r="C18" s="1">
        <f>STDEV(C4:C15)</f>
        <v>0.26279961256371032</v>
      </c>
      <c r="D18" s="1">
        <f>STDEV(D4:D15)</f>
        <v>0.19768355490224315</v>
      </c>
    </row>
    <row r="19" spans="1:4" x14ac:dyDescent="0.25">
      <c r="A19" t="s">
        <v>14</v>
      </c>
      <c r="C19" s="1">
        <f>(STDEV(C4:C15)/(SQRT(COUNT(C4:C15))))</f>
        <v>7.5863713528293755E-2</v>
      </c>
      <c r="D19" s="1">
        <f>(STDEV(D4:D15)/(SQRT(COUNT(D4:D15))))</f>
        <v>5.706632681858613E-2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6"/>
  <sheetViews>
    <sheetView workbookViewId="0">
      <selection activeCell="A20" sqref="A20:D20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59</v>
      </c>
    </row>
    <row r="3" spans="1:4" x14ac:dyDescent="0.25">
      <c r="A3" t="s">
        <v>55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20</v>
      </c>
      <c r="C4">
        <v>1.55</v>
      </c>
      <c r="D4">
        <v>1.66</v>
      </c>
    </row>
    <row r="5" spans="1:4" x14ac:dyDescent="0.25">
      <c r="A5" t="s">
        <v>4</v>
      </c>
      <c r="B5" t="s">
        <v>28</v>
      </c>
      <c r="C5">
        <v>1.88</v>
      </c>
      <c r="D5">
        <v>2.0299999999999998</v>
      </c>
    </row>
    <row r="6" spans="1:4" x14ac:dyDescent="0.25">
      <c r="A6" t="s">
        <v>5</v>
      </c>
      <c r="B6" t="s">
        <v>17</v>
      </c>
      <c r="C6">
        <v>1.81</v>
      </c>
      <c r="D6">
        <v>2.37</v>
      </c>
    </row>
    <row r="7" spans="1:4" x14ac:dyDescent="0.25">
      <c r="A7" t="s">
        <v>6</v>
      </c>
      <c r="B7" t="s">
        <v>34</v>
      </c>
      <c r="C7">
        <v>1.95</v>
      </c>
      <c r="D7">
        <v>1.75</v>
      </c>
    </row>
    <row r="8" spans="1:4" x14ac:dyDescent="0.25">
      <c r="A8" t="s">
        <v>7</v>
      </c>
      <c r="B8" t="s">
        <v>24</v>
      </c>
      <c r="C8">
        <v>1.63</v>
      </c>
      <c r="D8">
        <v>1.55</v>
      </c>
    </row>
    <row r="9" spans="1:4" x14ac:dyDescent="0.25">
      <c r="A9" t="s">
        <v>8</v>
      </c>
      <c r="B9" t="s">
        <v>17</v>
      </c>
      <c r="C9">
        <v>1.66</v>
      </c>
      <c r="D9">
        <v>1.9</v>
      </c>
    </row>
    <row r="10" spans="1:4" x14ac:dyDescent="0.25">
      <c r="A10" t="s">
        <v>9</v>
      </c>
      <c r="B10" t="s">
        <v>26</v>
      </c>
      <c r="C10">
        <v>1.85</v>
      </c>
      <c r="D10">
        <v>1.9</v>
      </c>
    </row>
    <row r="11" spans="1:4" x14ac:dyDescent="0.25">
      <c r="A11" t="s">
        <v>10</v>
      </c>
      <c r="B11" t="s">
        <v>17</v>
      </c>
      <c r="C11">
        <v>1.41</v>
      </c>
      <c r="D11">
        <v>1.38</v>
      </c>
    </row>
    <row r="12" spans="1:4" x14ac:dyDescent="0.25">
      <c r="A12" t="s">
        <v>11</v>
      </c>
      <c r="B12" t="s">
        <v>18</v>
      </c>
      <c r="C12">
        <v>2.67</v>
      </c>
      <c r="D12">
        <v>1.86</v>
      </c>
    </row>
    <row r="13" spans="1:4" x14ac:dyDescent="0.25">
      <c r="A13" t="s">
        <v>12</v>
      </c>
      <c r="B13" t="s">
        <v>18</v>
      </c>
      <c r="C13">
        <v>2.19</v>
      </c>
      <c r="D13">
        <v>2.1</v>
      </c>
    </row>
    <row r="14" spans="1:4" x14ac:dyDescent="0.25">
      <c r="A14" t="s">
        <v>49</v>
      </c>
      <c r="B14" t="s">
        <v>18</v>
      </c>
      <c r="C14">
        <v>1.94</v>
      </c>
      <c r="D14">
        <v>2.16</v>
      </c>
    </row>
    <row r="15" spans="1:4" x14ac:dyDescent="0.25">
      <c r="A15" t="s">
        <v>50</v>
      </c>
      <c r="B15" t="s">
        <v>18</v>
      </c>
      <c r="C15">
        <v>1.77</v>
      </c>
      <c r="D15">
        <v>1.81</v>
      </c>
    </row>
    <row r="17" spans="1:4" x14ac:dyDescent="0.25">
      <c r="A17" t="s">
        <v>61</v>
      </c>
      <c r="C17" s="1">
        <f>AVERAGE(C4:C15)</f>
        <v>1.8591666666666669</v>
      </c>
      <c r="D17" s="1">
        <f>AVERAGE(D4:D15)</f>
        <v>1.8724999999999998</v>
      </c>
    </row>
    <row r="18" spans="1:4" x14ac:dyDescent="0.25">
      <c r="A18" t="s">
        <v>13</v>
      </c>
      <c r="C18" s="1">
        <f>STDEV(C4:C15)</f>
        <v>0.32781531200948799</v>
      </c>
      <c r="D18" s="1">
        <f>STDEV(D4:D15)</f>
        <v>0.27286776684287667</v>
      </c>
    </row>
    <row r="19" spans="1:4" x14ac:dyDescent="0.25">
      <c r="A19" t="s">
        <v>14</v>
      </c>
      <c r="C19" s="1">
        <f>(STDEV(C4:C15)/(SQRT(COUNT(C4:C15))))</f>
        <v>9.4632129316579536E-2</v>
      </c>
      <c r="D19" s="1">
        <f>(STDEV(D4:D15)/(SQRT(COUNT(D4:D15))))</f>
        <v>7.8770139319953442E-2</v>
      </c>
    </row>
    <row r="26" spans="1:4" ht="18" customHeight="1" x14ac:dyDescent="0.25"/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9"/>
  <sheetViews>
    <sheetView workbookViewId="0">
      <selection activeCell="F20" sqref="F20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58</v>
      </c>
    </row>
    <row r="3" spans="1:4" x14ac:dyDescent="0.25">
      <c r="A3" t="s">
        <v>52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18</v>
      </c>
      <c r="C4">
        <v>75</v>
      </c>
      <c r="D4">
        <v>63</v>
      </c>
    </row>
    <row r="5" spans="1:4" x14ac:dyDescent="0.25">
      <c r="A5" t="s">
        <v>4</v>
      </c>
      <c r="B5" t="s">
        <v>28</v>
      </c>
      <c r="C5">
        <v>64</v>
      </c>
      <c r="D5">
        <v>48</v>
      </c>
    </row>
    <row r="6" spans="1:4" x14ac:dyDescent="0.25">
      <c r="A6" t="s">
        <v>5</v>
      </c>
      <c r="B6" t="s">
        <v>17</v>
      </c>
      <c r="C6">
        <v>63</v>
      </c>
      <c r="D6">
        <v>51</v>
      </c>
    </row>
    <row r="7" spans="1:4" x14ac:dyDescent="0.25">
      <c r="A7" t="s">
        <v>6</v>
      </c>
      <c r="B7" t="s">
        <v>32</v>
      </c>
      <c r="C7">
        <v>47</v>
      </c>
      <c r="D7">
        <v>33</v>
      </c>
    </row>
    <row r="8" spans="1:4" x14ac:dyDescent="0.25">
      <c r="A8" t="s">
        <v>7</v>
      </c>
      <c r="B8" t="s">
        <v>23</v>
      </c>
      <c r="C8">
        <v>61</v>
      </c>
      <c r="D8">
        <v>50</v>
      </c>
    </row>
    <row r="9" spans="1:4" x14ac:dyDescent="0.25">
      <c r="A9" t="s">
        <v>8</v>
      </c>
      <c r="B9" t="s">
        <v>30</v>
      </c>
      <c r="C9">
        <v>37</v>
      </c>
      <c r="D9">
        <v>22</v>
      </c>
    </row>
    <row r="10" spans="1:4" x14ac:dyDescent="0.25">
      <c r="A10" t="s">
        <v>9</v>
      </c>
      <c r="B10" t="s">
        <v>26</v>
      </c>
      <c r="C10">
        <v>31</v>
      </c>
      <c r="D10">
        <v>55</v>
      </c>
    </row>
    <row r="11" spans="1:4" x14ac:dyDescent="0.25">
      <c r="A11" t="s">
        <v>10</v>
      </c>
      <c r="B11" t="s">
        <v>38</v>
      </c>
      <c r="C11">
        <v>66</v>
      </c>
      <c r="D11">
        <v>72</v>
      </c>
    </row>
    <row r="12" spans="1:4" x14ac:dyDescent="0.25">
      <c r="A12" t="s">
        <v>11</v>
      </c>
      <c r="B12" t="s">
        <v>35</v>
      </c>
      <c r="C12">
        <v>46</v>
      </c>
      <c r="D12">
        <v>50</v>
      </c>
    </row>
    <row r="13" spans="1:4" x14ac:dyDescent="0.25">
      <c r="A13" t="s">
        <v>12</v>
      </c>
      <c r="B13" t="s">
        <v>35</v>
      </c>
      <c r="C13">
        <v>43</v>
      </c>
      <c r="D13">
        <v>49</v>
      </c>
    </row>
    <row r="14" spans="1:4" x14ac:dyDescent="0.25">
      <c r="A14" t="s">
        <v>43</v>
      </c>
      <c r="B14" t="s">
        <v>18</v>
      </c>
      <c r="C14">
        <v>51</v>
      </c>
      <c r="D14">
        <v>63</v>
      </c>
    </row>
    <row r="15" spans="1:4" x14ac:dyDescent="0.25">
      <c r="A15" t="s">
        <v>44</v>
      </c>
      <c r="B15" t="s">
        <v>18</v>
      </c>
      <c r="C15">
        <v>35</v>
      </c>
      <c r="D15">
        <v>37</v>
      </c>
    </row>
    <row r="17" spans="1:4" x14ac:dyDescent="0.25">
      <c r="A17" t="s">
        <v>61</v>
      </c>
      <c r="C17" s="2">
        <f>AVERAGE(C4:C15)</f>
        <v>51.583333333333336</v>
      </c>
      <c r="D17" s="2">
        <f>AVERAGE(D4:D15)</f>
        <v>49.416666666666664</v>
      </c>
    </row>
    <row r="18" spans="1:4" x14ac:dyDescent="0.25">
      <c r="A18" t="s">
        <v>13</v>
      </c>
      <c r="C18" s="2">
        <f>STDEV(C4:C15)</f>
        <v>14.035398969834251</v>
      </c>
      <c r="D18" s="2">
        <f>STDEV(D4:D15)</f>
        <v>13.787071238422374</v>
      </c>
    </row>
    <row r="19" spans="1:4" x14ac:dyDescent="0.25">
      <c r="A19" t="s">
        <v>14</v>
      </c>
      <c r="C19" s="2">
        <f>(STDEV(C4:C15)/(SQRT(COUNT(C4:C15))))</f>
        <v>4.0516706867088006</v>
      </c>
      <c r="D19" s="2">
        <f>(STDEV(D4:D15)/(SQRT(COUNT(D4:D15))))</f>
        <v>3.9799846454198526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9"/>
  <sheetViews>
    <sheetView workbookViewId="0">
      <selection activeCell="A20" sqref="A20:D20"/>
    </sheetView>
  </sheetViews>
  <sheetFormatPr defaultRowHeight="12.75" x14ac:dyDescent="0.25"/>
  <cols>
    <col min="1" max="1" width="9.1328125" customWidth="1"/>
  </cols>
  <sheetData>
    <row r="1" spans="1:4" x14ac:dyDescent="0.25">
      <c r="A1" t="s">
        <v>51</v>
      </c>
    </row>
    <row r="3" spans="1:4" x14ac:dyDescent="0.25">
      <c r="A3" t="s">
        <v>52</v>
      </c>
      <c r="B3" t="s">
        <v>0</v>
      </c>
      <c r="C3" t="s">
        <v>1</v>
      </c>
      <c r="D3" t="s">
        <v>21</v>
      </c>
    </row>
    <row r="4" spans="1:4" x14ac:dyDescent="0.25">
      <c r="A4" t="s">
        <v>3</v>
      </c>
      <c r="B4" t="s">
        <v>18</v>
      </c>
      <c r="C4" s="2">
        <f>(timeout!C4/(incorrect!C4+omission!C4+pers!C4))*100</f>
        <v>27.586206896551722</v>
      </c>
      <c r="D4" s="2">
        <f>(timeout!D4/(incorrect!D4+omission!D4+pers!D4))*100</f>
        <v>9.7560975609756095</v>
      </c>
    </row>
    <row r="5" spans="1:4" x14ac:dyDescent="0.25">
      <c r="A5" t="s">
        <v>4</v>
      </c>
      <c r="B5" t="s">
        <v>17</v>
      </c>
      <c r="C5" s="2">
        <f>(timeout!C5/(incorrect!C5+omission!C5+pers!C5))*100</f>
        <v>5.1282051282051277</v>
      </c>
      <c r="D5" s="2">
        <f>(timeout!D5/(incorrect!D5+omission!D5+pers!D5))*100</f>
        <v>2.5</v>
      </c>
    </row>
    <row r="6" spans="1:4" x14ac:dyDescent="0.25">
      <c r="A6" t="s">
        <v>5</v>
      </c>
      <c r="B6" t="s">
        <v>17</v>
      </c>
      <c r="C6" s="2">
        <f>(timeout!C6/(incorrect!C6+omission!C6+pers!C6))*100</f>
        <v>0</v>
      </c>
      <c r="D6" s="2">
        <f>(timeout!D6/(incorrect!D6+omission!D6+pers!D6))*100</f>
        <v>0</v>
      </c>
    </row>
    <row r="7" spans="1:4" x14ac:dyDescent="0.25">
      <c r="A7" t="s">
        <v>6</v>
      </c>
      <c r="B7" t="s">
        <v>18</v>
      </c>
      <c r="C7" s="2">
        <f>(timeout!C7/(incorrect!C7+omission!C7+pers!C7))*100</f>
        <v>3.4482758620689653</v>
      </c>
      <c r="D7" s="2">
        <f>(timeout!D7/(incorrect!D7+omission!D7+pers!D7))*100</f>
        <v>8.695652173913043</v>
      </c>
    </row>
    <row r="8" spans="1:4" x14ac:dyDescent="0.25">
      <c r="A8" t="s">
        <v>7</v>
      </c>
      <c r="B8" t="s">
        <v>17</v>
      </c>
      <c r="C8" s="2">
        <f>(timeout!C8/(incorrect!C8+omission!C8+pers!C8))*100</f>
        <v>12.5</v>
      </c>
      <c r="D8" s="2">
        <f>(timeout!D8/(incorrect!D8+omission!D8+pers!D8))*100</f>
        <v>7.1428571428571423</v>
      </c>
    </row>
    <row r="9" spans="1:4" x14ac:dyDescent="0.25">
      <c r="A9" t="s">
        <v>8</v>
      </c>
      <c r="B9" t="s">
        <v>17</v>
      </c>
      <c r="C9" s="2">
        <f>(timeout!C9/(incorrect!C9+omission!C9+pers!C9))*100</f>
        <v>3.0303030303030303</v>
      </c>
      <c r="D9" s="2">
        <f>(timeout!D9/(incorrect!D9+omission!D9+pers!D9))*100</f>
        <v>15</v>
      </c>
    </row>
    <row r="10" spans="1:4" x14ac:dyDescent="0.25">
      <c r="A10" t="s">
        <v>9</v>
      </c>
      <c r="B10" t="s">
        <v>17</v>
      </c>
      <c r="C10" s="2">
        <f>(timeout!C10/(incorrect!C10+omission!C10+pers!C10))*100</f>
        <v>69.090909090909093</v>
      </c>
      <c r="D10" s="2">
        <f>(timeout!D10/(incorrect!D10+omission!D10+pers!D10))*100</f>
        <v>20.408163265306122</v>
      </c>
    </row>
    <row r="11" spans="1:4" x14ac:dyDescent="0.25">
      <c r="A11" t="s">
        <v>10</v>
      </c>
      <c r="B11" t="s">
        <v>17</v>
      </c>
      <c r="C11" s="2">
        <f>(timeout!C11/(incorrect!C11+omission!C11+pers!C11))*100</f>
        <v>15.384615384615385</v>
      </c>
      <c r="D11" s="2">
        <f>(timeout!D11/(incorrect!D11+omission!D11+pers!D11))*100</f>
        <v>6.4516129032258061</v>
      </c>
    </row>
    <row r="12" spans="1:4" x14ac:dyDescent="0.25">
      <c r="A12" t="s">
        <v>11</v>
      </c>
      <c r="B12" t="s">
        <v>18</v>
      </c>
      <c r="C12" s="2">
        <f>(timeout!C12/(incorrect!C12+omission!C12+pers!C12))*100</f>
        <v>18.96551724137931</v>
      </c>
      <c r="D12" s="2">
        <f>(timeout!D12/(incorrect!D12+omission!D12+pers!D12))*100</f>
        <v>1.8181818181818181</v>
      </c>
    </row>
    <row r="13" spans="1:4" x14ac:dyDescent="0.25">
      <c r="A13" t="s">
        <v>12</v>
      </c>
      <c r="B13" t="s">
        <v>18</v>
      </c>
      <c r="C13" s="2">
        <f>(timeout!C13/(incorrect!C13+omission!C13+pers!C13))*100</f>
        <v>8.1967213114754092</v>
      </c>
      <c r="D13" s="2">
        <f>(timeout!D13/(incorrect!D13+omission!D13+pers!D13))*100</f>
        <v>8.4745762711864394</v>
      </c>
    </row>
    <row r="14" spans="1:4" x14ac:dyDescent="0.25">
      <c r="A14" t="s">
        <v>41</v>
      </c>
      <c r="B14" t="s">
        <v>18</v>
      </c>
      <c r="C14" s="2">
        <f>(timeout!C14/(incorrect!C14+omission!C14+pers!C14))*100</f>
        <v>10.714285714285714</v>
      </c>
      <c r="D14" s="2">
        <f>(timeout!D14/(incorrect!D14+omission!D14+pers!D14))*100</f>
        <v>11.76470588235294</v>
      </c>
    </row>
    <row r="15" spans="1:4" x14ac:dyDescent="0.25">
      <c r="A15" t="s">
        <v>42</v>
      </c>
      <c r="B15" t="s">
        <v>18</v>
      </c>
      <c r="C15" s="2">
        <f>(timeout!C15/(incorrect!C15+omission!C15+pers!C15))*100</f>
        <v>17.391304347826086</v>
      </c>
      <c r="D15" s="2">
        <f>(timeout!D15/(incorrect!D15+omission!D15+pers!D15))*100</f>
        <v>14.0625</v>
      </c>
    </row>
    <row r="17" spans="1:4" x14ac:dyDescent="0.25">
      <c r="A17" t="s">
        <v>61</v>
      </c>
      <c r="C17" s="1">
        <f>AVERAGE(C4:C15)</f>
        <v>15.953028667301654</v>
      </c>
      <c r="D17" s="1">
        <f>AVERAGE(D4:D15)</f>
        <v>8.8395289181665753</v>
      </c>
    </row>
    <row r="18" spans="1:4" x14ac:dyDescent="0.25">
      <c r="A18" t="s">
        <v>13</v>
      </c>
      <c r="C18" s="1">
        <f>STDEV(C4:C15)</f>
        <v>18.500618508220054</v>
      </c>
      <c r="D18" s="1">
        <f>STDEV(D4:D15)</f>
        <v>5.9147107232409288</v>
      </c>
    </row>
    <row r="19" spans="1:4" x14ac:dyDescent="0.25">
      <c r="A19" t="s">
        <v>14</v>
      </c>
      <c r="C19" s="1">
        <f>(STDEV(C4:C15)/(SQRT(COUNT(C4:C15))))</f>
        <v>5.3406685379477103</v>
      </c>
      <c r="D19" s="1">
        <f>(STDEV(D4:D15)/(SQRT(COUNT(D4:D15))))</f>
        <v>1.7074299141209583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premature %</vt:lpstr>
      <vt:lpstr>accuracy</vt:lpstr>
      <vt:lpstr>trial</vt:lpstr>
      <vt:lpstr>omission %</vt:lpstr>
      <vt:lpstr>pers %</vt:lpstr>
      <vt:lpstr>correct latecy</vt:lpstr>
      <vt:lpstr>reward latency</vt:lpstr>
      <vt:lpstr>correct</vt:lpstr>
      <vt:lpstr>timeout %</vt:lpstr>
      <vt:lpstr>premature</vt:lpstr>
      <vt:lpstr>incorrect</vt:lpstr>
      <vt:lpstr>timeout</vt:lpstr>
      <vt:lpstr>pers</vt:lpstr>
      <vt:lpstr>omission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sasamori</dc:creator>
  <cp:lastModifiedBy>笹森瞳</cp:lastModifiedBy>
  <cp:lastPrinted>2016-04-09T01:59:03Z</cp:lastPrinted>
  <dcterms:created xsi:type="dcterms:W3CDTF">2016-02-19T00:26:21Z</dcterms:created>
  <dcterms:modified xsi:type="dcterms:W3CDTF">2017-09-09T23:37:37Z</dcterms:modified>
</cp:coreProperties>
</file>