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izuk\Documents\★SE-Dome core I\★★論文\塩微粒子EDS\JGR\submit revised manuscript\"/>
    </mc:Choice>
  </mc:AlternateContent>
  <xr:revisionPtr revIDLastSave="0" documentId="13_ncr:1_{D27CCDA7-B784-45EA-AE63-B37FA9BCDAB0}" xr6:coauthVersionLast="47" xr6:coauthVersionMax="47" xr10:uidLastSave="{00000000-0000-0000-0000-000000000000}"/>
  <bookViews>
    <workbookView xWindow="-120" yWindow="-120" windowWidth="29040" windowHeight="17640" xr2:uid="{9260D5D9-9C98-432C-A357-CCD20ACA8D47}"/>
  </bookViews>
  <sheets>
    <sheet name="cover" sheetId="7" r:id="rId1"/>
    <sheet name="Fig. 2" sheetId="4" r:id="rId2"/>
    <sheet name="Fig. 3" sheetId="6" r:id="rId3"/>
    <sheet name="Fig. 5" sheetId="1" r:id="rId4"/>
    <sheet name="Fig. S2" sheetId="3" r:id="rId5"/>
    <sheet name="Fig. S3" sheetId="5" r:id="rId6"/>
    <sheet name="Table S1" sheetId="8" r:id="rId7"/>
    <sheet name="Table S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2" i="5" l="1"/>
  <c r="O71" i="5"/>
  <c r="M71" i="5"/>
  <c r="E71" i="5"/>
  <c r="M70" i="5"/>
  <c r="O69" i="5"/>
  <c r="M69" i="5"/>
  <c r="E69" i="5"/>
  <c r="O68" i="5"/>
  <c r="M68" i="5"/>
  <c r="E68" i="5"/>
  <c r="M67" i="5"/>
  <c r="O66" i="5"/>
  <c r="M66" i="5"/>
  <c r="E66" i="5"/>
  <c r="M65" i="5"/>
  <c r="O64" i="5"/>
  <c r="M64" i="5"/>
  <c r="E64" i="5"/>
  <c r="M63" i="5"/>
  <c r="O62" i="5"/>
  <c r="M62" i="5"/>
  <c r="E62" i="5"/>
  <c r="M61" i="5"/>
  <c r="O60" i="5"/>
  <c r="M60" i="5"/>
  <c r="E60" i="5"/>
  <c r="M59" i="5"/>
  <c r="O58" i="5"/>
  <c r="M58" i="5"/>
  <c r="E58" i="5"/>
  <c r="M57" i="5"/>
  <c r="O56" i="5"/>
  <c r="M56" i="5"/>
  <c r="E56" i="5"/>
  <c r="M55" i="5"/>
  <c r="O54" i="5"/>
  <c r="M54" i="5"/>
  <c r="E54" i="5"/>
  <c r="M53" i="5"/>
  <c r="O52" i="5"/>
  <c r="M52" i="5"/>
  <c r="E52" i="5"/>
  <c r="M51" i="5"/>
  <c r="O50" i="5"/>
  <c r="M50" i="5"/>
  <c r="E50" i="5"/>
  <c r="O49" i="5"/>
  <c r="M49" i="5"/>
  <c r="E49" i="5"/>
  <c r="O48" i="5"/>
  <c r="M48" i="5"/>
  <c r="E48" i="5"/>
  <c r="O47" i="5"/>
  <c r="M47" i="5"/>
  <c r="E47" i="5"/>
  <c r="O46" i="5"/>
  <c r="M46" i="5"/>
  <c r="E46" i="5"/>
  <c r="O45" i="5"/>
  <c r="M45" i="5"/>
  <c r="E45" i="5"/>
  <c r="M44" i="5"/>
  <c r="O43" i="5"/>
  <c r="M43" i="5"/>
  <c r="E43" i="5"/>
  <c r="M41" i="5"/>
  <c r="O40" i="5"/>
  <c r="M40" i="5"/>
  <c r="E40" i="5"/>
  <c r="O39" i="5"/>
  <c r="M39" i="5"/>
  <c r="E39" i="5"/>
  <c r="M38" i="5"/>
  <c r="O37" i="5"/>
  <c r="M37" i="5"/>
  <c r="E37" i="5"/>
  <c r="M36" i="5"/>
  <c r="O35" i="5"/>
  <c r="M35" i="5"/>
  <c r="E35" i="5"/>
  <c r="O34" i="5"/>
  <c r="M33" i="5"/>
  <c r="O32" i="5"/>
  <c r="M32" i="5"/>
  <c r="E32" i="5"/>
  <c r="M31" i="5"/>
  <c r="O30" i="5"/>
  <c r="M30" i="5"/>
  <c r="E30" i="5"/>
  <c r="M29" i="5"/>
  <c r="O28" i="5"/>
  <c r="M28" i="5"/>
  <c r="E28" i="5"/>
  <c r="O27" i="5"/>
  <c r="M27" i="5"/>
  <c r="E27" i="5"/>
  <c r="M26" i="5"/>
  <c r="O25" i="5"/>
  <c r="M25" i="5"/>
  <c r="E25" i="5"/>
  <c r="M24" i="5"/>
  <c r="O23" i="5"/>
  <c r="M23" i="5"/>
  <c r="E23" i="5"/>
  <c r="M22" i="5"/>
  <c r="O21" i="5"/>
  <c r="M21" i="5"/>
  <c r="E21" i="5"/>
  <c r="M20" i="5"/>
  <c r="O19" i="5"/>
  <c r="M19" i="5"/>
  <c r="E19" i="5"/>
  <c r="O18" i="5"/>
  <c r="M18" i="5"/>
  <c r="E18" i="5"/>
  <c r="M17" i="5"/>
  <c r="O16" i="5"/>
  <c r="M16" i="5"/>
  <c r="E16" i="5"/>
  <c r="M15" i="5"/>
  <c r="O14" i="5"/>
  <c r="M14" i="5"/>
  <c r="E14" i="5"/>
  <c r="M13" i="5"/>
  <c r="O12" i="5"/>
  <c r="M12" i="5"/>
  <c r="E12" i="5"/>
  <c r="M11" i="5"/>
  <c r="O10" i="5"/>
  <c r="M10" i="5"/>
  <c r="E10" i="5"/>
  <c r="O9" i="5"/>
  <c r="M9" i="5"/>
  <c r="E9" i="5"/>
  <c r="M8" i="5"/>
  <c r="O7" i="5"/>
  <c r="M7" i="5"/>
  <c r="E7" i="5"/>
  <c r="M6" i="5"/>
  <c r="O5" i="5"/>
  <c r="M5" i="5"/>
  <c r="E5" i="5"/>
  <c r="E71" i="4"/>
  <c r="E69" i="4"/>
  <c r="E68" i="4"/>
  <c r="E66" i="4"/>
  <c r="E64" i="4"/>
  <c r="E62" i="4"/>
  <c r="E60" i="4"/>
  <c r="E58" i="4"/>
  <c r="E56" i="4"/>
  <c r="E54" i="4"/>
  <c r="E52" i="4"/>
  <c r="E50" i="4"/>
  <c r="E49" i="4"/>
  <c r="E48" i="4"/>
  <c r="E47" i="4"/>
  <c r="E46" i="4"/>
  <c r="E45" i="4"/>
  <c r="E43" i="4"/>
  <c r="E40" i="4"/>
  <c r="E39" i="4"/>
  <c r="E37" i="4"/>
  <c r="E35" i="4"/>
  <c r="E32" i="4"/>
  <c r="E30" i="4"/>
  <c r="E28" i="4"/>
  <c r="E27" i="4"/>
  <c r="E25" i="4"/>
  <c r="E23" i="4"/>
  <c r="E21" i="4"/>
  <c r="E19" i="4"/>
  <c r="E18" i="4"/>
  <c r="E16" i="4"/>
  <c r="E14" i="4"/>
  <c r="E12" i="4"/>
  <c r="E10" i="4"/>
  <c r="E9" i="4"/>
  <c r="E7" i="4"/>
  <c r="E5" i="4"/>
</calcChain>
</file>

<file path=xl/sharedStrings.xml><?xml version="1.0" encoding="utf-8"?>
<sst xmlns="http://schemas.openxmlformats.org/spreadsheetml/2006/main" count="257" uniqueCount="119">
  <si>
    <t>year</t>
  </si>
  <si>
    <t>Cl</t>
  </si>
  <si>
    <t>Season</t>
    <phoneticPr fontId="2"/>
  </si>
  <si>
    <r>
      <t>Cl</t>
    </r>
    <r>
      <rPr>
        <b/>
        <vertAlign val="superscript"/>
        <sz val="12"/>
        <color theme="1"/>
        <rFont val="Arial"/>
        <family val="2"/>
      </rPr>
      <t>-</t>
    </r>
    <phoneticPr fontId="2"/>
  </si>
  <si>
    <r>
      <t>SO</t>
    </r>
    <r>
      <rPr>
        <b/>
        <vertAlign val="subscript"/>
        <sz val="12"/>
        <color theme="1"/>
        <rFont val="Arial"/>
        <family val="2"/>
      </rPr>
      <t>4</t>
    </r>
    <r>
      <rPr>
        <b/>
        <vertAlign val="superscript"/>
        <sz val="12"/>
        <color theme="1"/>
        <rFont val="Arial"/>
        <family val="2"/>
      </rPr>
      <t>2-</t>
    </r>
    <phoneticPr fontId="2"/>
  </si>
  <si>
    <r>
      <t>NO</t>
    </r>
    <r>
      <rPr>
        <b/>
        <vertAlign val="subscript"/>
        <sz val="12"/>
        <color theme="1"/>
        <rFont val="Arial"/>
        <family val="2"/>
      </rPr>
      <t>3</t>
    </r>
    <r>
      <rPr>
        <b/>
        <vertAlign val="superscript"/>
        <sz val="12"/>
        <color theme="1"/>
        <rFont val="Arial"/>
        <family val="2"/>
      </rPr>
      <t>-</t>
    </r>
    <phoneticPr fontId="2"/>
  </si>
  <si>
    <r>
      <t>Na</t>
    </r>
    <r>
      <rPr>
        <b/>
        <vertAlign val="superscript"/>
        <sz val="12"/>
        <color theme="1"/>
        <rFont val="Arial"/>
        <family val="2"/>
      </rPr>
      <t>+</t>
    </r>
    <phoneticPr fontId="2"/>
  </si>
  <si>
    <r>
      <t>NH</t>
    </r>
    <r>
      <rPr>
        <b/>
        <vertAlign val="subscript"/>
        <sz val="12"/>
        <color theme="1"/>
        <rFont val="Arial"/>
        <family val="2"/>
      </rPr>
      <t>4</t>
    </r>
    <r>
      <rPr>
        <b/>
        <vertAlign val="superscript"/>
        <sz val="12"/>
        <color theme="1"/>
        <rFont val="Arial"/>
        <family val="2"/>
      </rPr>
      <t>+</t>
    </r>
    <phoneticPr fontId="2"/>
  </si>
  <si>
    <r>
      <t>Ca</t>
    </r>
    <r>
      <rPr>
        <b/>
        <vertAlign val="superscript"/>
        <sz val="12"/>
        <color theme="1"/>
        <rFont val="Arial"/>
        <family val="2"/>
      </rPr>
      <t>2+</t>
    </r>
    <phoneticPr fontId="2"/>
  </si>
  <si>
    <t>dust</t>
    <phoneticPr fontId="2"/>
  </si>
  <si>
    <t>unit</t>
    <phoneticPr fontId="2"/>
  </si>
  <si>
    <t>Spring 2012</t>
  </si>
  <si>
    <t>Winter 2011/12</t>
  </si>
  <si>
    <t>Fall 2011</t>
  </si>
  <si>
    <t>Summer 2011</t>
  </si>
  <si>
    <t>Spring 2011</t>
  </si>
  <si>
    <t>Winter 2010/11</t>
  </si>
  <si>
    <t>Fall 2010</t>
  </si>
  <si>
    <t>Summer 2010</t>
  </si>
  <si>
    <t>Spring 2010</t>
  </si>
  <si>
    <t>Average (Sp.2010-Sp.2012)</t>
    <phoneticPr fontId="2"/>
  </si>
  <si>
    <t>Spring 1975</t>
  </si>
  <si>
    <t>Winter 1974/75</t>
  </si>
  <si>
    <t>Fall 1974</t>
  </si>
  <si>
    <t>Summer 1974</t>
  </si>
  <si>
    <t>Spring 1974</t>
  </si>
  <si>
    <t>Winter 1973/74</t>
  </si>
  <si>
    <t>Average (Wn.1973/74-Sp.1975)</t>
    <phoneticPr fontId="2"/>
  </si>
  <si>
    <t>accumlation rate</t>
  </si>
  <si>
    <r>
      <t>SO</t>
    </r>
    <r>
      <rPr>
        <b/>
        <vertAlign val="subscript"/>
        <sz val="12"/>
        <color theme="1"/>
        <rFont val="Arial"/>
        <family val="2"/>
      </rPr>
      <t>4</t>
    </r>
    <r>
      <rPr>
        <b/>
        <vertAlign val="superscript"/>
        <sz val="12"/>
        <color theme="1"/>
        <rFont val="Arial"/>
        <family val="2"/>
      </rPr>
      <t>2-</t>
    </r>
    <r>
      <rPr>
        <b/>
        <sz val="12"/>
        <color theme="1"/>
        <rFont val="Arial"/>
        <family val="2"/>
      </rPr>
      <t xml:space="preserve"> flux</t>
    </r>
    <phoneticPr fontId="2"/>
  </si>
  <si>
    <r>
      <t>Na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SO</t>
    </r>
    <r>
      <rPr>
        <b/>
        <vertAlign val="subscript"/>
        <sz val="12"/>
        <color theme="1"/>
        <rFont val="Arial"/>
        <family val="2"/>
      </rPr>
      <t>4</t>
    </r>
    <r>
      <rPr>
        <b/>
        <sz val="12"/>
        <color theme="1"/>
        <rFont val="Arial"/>
        <family val="2"/>
      </rPr>
      <t xml:space="preserve"> flux</t>
    </r>
    <phoneticPr fontId="2"/>
  </si>
  <si>
    <r>
      <t>CaSO</t>
    </r>
    <r>
      <rPr>
        <b/>
        <vertAlign val="subscript"/>
        <sz val="12"/>
        <color theme="1"/>
        <rFont val="Arial"/>
        <family val="2"/>
      </rPr>
      <t>4</t>
    </r>
    <r>
      <rPr>
        <b/>
        <sz val="12"/>
        <color theme="1"/>
        <rFont val="Arial"/>
        <family val="2"/>
      </rPr>
      <t xml:space="preserve"> flux</t>
    </r>
    <phoneticPr fontId="2"/>
  </si>
  <si>
    <r>
      <t>NH</t>
    </r>
    <r>
      <rPr>
        <b/>
        <vertAlign val="subscript"/>
        <sz val="12"/>
        <color theme="1"/>
        <rFont val="Arial"/>
        <family val="2"/>
      </rPr>
      <t>4</t>
    </r>
    <r>
      <rPr>
        <b/>
        <sz val="12"/>
        <color theme="1"/>
        <rFont val="Arial"/>
        <family val="2"/>
      </rPr>
      <t>SO</t>
    </r>
    <r>
      <rPr>
        <b/>
        <vertAlign val="subscript"/>
        <sz val="12"/>
        <color theme="1"/>
        <rFont val="Arial"/>
        <family val="2"/>
      </rPr>
      <t>4</t>
    </r>
    <r>
      <rPr>
        <b/>
        <sz val="12"/>
        <color theme="1"/>
        <rFont val="Arial"/>
        <family val="2"/>
      </rPr>
      <t xml:space="preserve"> flux</t>
    </r>
    <phoneticPr fontId="2"/>
  </si>
  <si>
    <r>
      <t>m (water equivalent) season</t>
    </r>
    <r>
      <rPr>
        <vertAlign val="superscript"/>
        <sz val="12"/>
        <color theme="1"/>
        <rFont val="Arial"/>
        <family val="2"/>
      </rPr>
      <t>-1</t>
    </r>
    <phoneticPr fontId="2"/>
  </si>
  <si>
    <r>
      <t>mg m</t>
    </r>
    <r>
      <rPr>
        <vertAlign val="superscript"/>
        <sz val="12"/>
        <color theme="1"/>
        <rFont val="Arial"/>
        <family val="2"/>
      </rPr>
      <t>-2</t>
    </r>
    <r>
      <rPr>
        <sz val="12"/>
        <color theme="1"/>
        <rFont val="Arial"/>
        <family val="2"/>
      </rPr>
      <t xml:space="preserve"> season</t>
    </r>
    <r>
      <rPr>
        <vertAlign val="superscript"/>
        <sz val="12"/>
        <color theme="1"/>
        <rFont val="Arial"/>
        <family val="2"/>
      </rPr>
      <t>-1</t>
    </r>
    <phoneticPr fontId="2"/>
  </si>
  <si>
    <r>
      <t>[SO</t>
    </r>
    <r>
      <rPr>
        <b/>
        <vertAlign val="subscript"/>
        <sz val="12"/>
        <color theme="1"/>
        <rFont val="Arial"/>
        <family val="2"/>
      </rPr>
      <t>4</t>
    </r>
    <r>
      <rPr>
        <b/>
        <vertAlign val="superscript"/>
        <sz val="12"/>
        <color theme="1"/>
        <rFont val="Arial"/>
        <family val="2"/>
      </rPr>
      <t>2-</t>
    </r>
    <r>
      <rPr>
        <b/>
        <sz val="12"/>
        <color theme="1"/>
        <rFont val="Arial"/>
        <family val="2"/>
      </rPr>
      <t>]</t>
    </r>
    <r>
      <rPr>
        <b/>
        <vertAlign val="subscript"/>
        <sz val="12"/>
        <color theme="1"/>
        <rFont val="Arial"/>
        <family val="2"/>
      </rPr>
      <t>small</t>
    </r>
    <phoneticPr fontId="2"/>
  </si>
  <si>
    <r>
      <t>[SO</t>
    </r>
    <r>
      <rPr>
        <b/>
        <vertAlign val="subscript"/>
        <sz val="12"/>
        <color theme="1"/>
        <rFont val="Arial"/>
        <family val="2"/>
      </rPr>
      <t>4</t>
    </r>
    <r>
      <rPr>
        <b/>
        <vertAlign val="superscript"/>
        <sz val="12"/>
        <color theme="1"/>
        <rFont val="Arial"/>
        <family val="2"/>
      </rPr>
      <t>2-</t>
    </r>
    <r>
      <rPr>
        <b/>
        <sz val="12"/>
        <color theme="1"/>
        <rFont val="Arial"/>
        <family val="2"/>
      </rPr>
      <t>]</t>
    </r>
    <r>
      <rPr>
        <b/>
        <vertAlign val="subscript"/>
        <sz val="12"/>
        <color theme="1"/>
        <rFont val="Arial"/>
        <family val="2"/>
      </rPr>
      <t>large</t>
    </r>
    <phoneticPr fontId="2"/>
  </si>
  <si>
    <t>O</t>
  </si>
  <si>
    <t>Na</t>
  </si>
  <si>
    <t>Mg</t>
  </si>
  <si>
    <t>Al</t>
  </si>
  <si>
    <t>Si</t>
  </si>
  <si>
    <t>S</t>
  </si>
  <si>
    <t>K</t>
  </si>
  <si>
    <t>Ca</t>
  </si>
  <si>
    <t>total</t>
  </si>
  <si>
    <t>Nonvolatiles after ice sublimating</t>
    <phoneticPr fontId="2"/>
  </si>
  <si>
    <t>Insolubles after ice melting</t>
    <phoneticPr fontId="2"/>
  </si>
  <si>
    <t xml:space="preserve">CORRESPONDENCE TO: Yoshinori Iizuka (iizuka@lowtem.hokudai.ac.jp) </t>
    <phoneticPr fontId="8"/>
  </si>
  <si>
    <t>Additional References</t>
    <phoneticPr fontId="8"/>
  </si>
  <si>
    <t>(for SE-Dome core ion concentration): Yoshinori Iizuka, Ryu Uemura, Koji Fujita, Shohei Hattori, Osamu Seki, Chihiro Miyamoto Toshitaka Suzuki, Naohiro Yoshida, Hideaki Motoyama, and Sumito Matoba, A 60-year record of atmospheric aerosol depositions preserved in a high-accumulation dome ice core, southeast Greenland, Journal of Gephysical Research Atmospheres,  doi: 10.1002/2017JD026733.</t>
    <phoneticPr fontId="8"/>
  </si>
  <si>
    <t>Sample</t>
    <phoneticPr fontId="8"/>
  </si>
  <si>
    <t>SE-Dome data</t>
    <phoneticPr fontId="8"/>
  </si>
  <si>
    <t>SE-Dome data</t>
  </si>
  <si>
    <t>Furukawa et al., (2017)</t>
    <phoneticPr fontId="8"/>
  </si>
  <si>
    <t>Furukawa et al., (2017)</t>
  </si>
  <si>
    <t>Furukawa et al., (2018)</t>
  </si>
  <si>
    <t>This study</t>
    <phoneticPr fontId="8"/>
  </si>
  <si>
    <t>Iizuka et al., (2018)</t>
    <phoneticPr fontId="2"/>
  </si>
  <si>
    <t>Amino et al., (2020)</t>
    <phoneticPr fontId="2"/>
  </si>
  <si>
    <t>This study</t>
  </si>
  <si>
    <t>Fig. 1, S1</t>
    <phoneticPr fontId="8"/>
  </si>
  <si>
    <t>Fig. 1, S2</t>
  </si>
  <si>
    <t>Fig. S1</t>
    <phoneticPr fontId="2"/>
  </si>
  <si>
    <t>Fig. S1</t>
  </si>
  <si>
    <t>Fig. 1</t>
  </si>
  <si>
    <t xml:space="preserve">Depth (m, middel of section) </t>
    <phoneticPr fontId="8"/>
  </si>
  <si>
    <t>SEIS2016 age (date, CE)</t>
    <phoneticPr fontId="8"/>
  </si>
  <si>
    <t>number ratio of Si-containig/total particels</t>
  </si>
  <si>
    <t>number ratio of S-containig/total particles</t>
  </si>
  <si>
    <t>mass ratio of Si/total particels</t>
    <phoneticPr fontId="2"/>
  </si>
  <si>
    <t>mass ratio of S/total particles</t>
    <phoneticPr fontId="2"/>
  </si>
  <si>
    <t>weighted mass ratio of S/Si particels</t>
    <phoneticPr fontId="2"/>
  </si>
  <si>
    <t>Dust concentration (micro-g/kg)</t>
    <phoneticPr fontId="8"/>
  </si>
  <si>
    <t>SEIS2016 age (season)</t>
    <phoneticPr fontId="8"/>
  </si>
  <si>
    <t>Autumn 2011</t>
    <phoneticPr fontId="2"/>
  </si>
  <si>
    <t>Autumn 2010</t>
    <phoneticPr fontId="2"/>
  </si>
  <si>
    <t>Autumn 1974</t>
    <phoneticPr fontId="2"/>
  </si>
  <si>
    <t>no data</t>
    <phoneticPr fontId="2"/>
  </si>
  <si>
    <t>error</t>
    <phoneticPr fontId="2"/>
  </si>
  <si>
    <t>[SO42-]large concentration (micro-g/kg)</t>
    <phoneticPr fontId="2"/>
  </si>
  <si>
    <t>[SO42-]small concentration (micro-g/kg)</t>
    <phoneticPr fontId="2"/>
  </si>
  <si>
    <t>Standard deviation (Sp.2010-Sp.2012)</t>
    <phoneticPr fontId="2"/>
  </si>
  <si>
    <t>Standard deviation (Wn.1973/74-Sp.1975)</t>
    <phoneticPr fontId="2"/>
  </si>
  <si>
    <r>
      <t>µeq kg</t>
    </r>
    <r>
      <rPr>
        <vertAlign val="superscript"/>
        <sz val="12"/>
        <color theme="1"/>
        <rFont val="Arial"/>
        <family val="2"/>
      </rPr>
      <t>-1</t>
    </r>
    <phoneticPr fontId="2"/>
  </si>
  <si>
    <r>
      <t>µg kg</t>
    </r>
    <r>
      <rPr>
        <vertAlign val="superscript"/>
        <sz val="12"/>
        <color theme="1"/>
        <rFont val="Arial"/>
        <family val="2"/>
      </rPr>
      <t>-1</t>
    </r>
    <phoneticPr fontId="2"/>
  </si>
  <si>
    <t>summer 2003</t>
    <phoneticPr fontId="2"/>
  </si>
  <si>
    <t>winter 2011</t>
    <phoneticPr fontId="2"/>
  </si>
  <si>
    <t>spring 1974</t>
    <phoneticPr fontId="2"/>
  </si>
  <si>
    <t>Fig. 2</t>
    <phoneticPr fontId="2"/>
  </si>
  <si>
    <t>Overall analytical procedure.</t>
    <phoneticPr fontId="2"/>
  </si>
  <si>
    <t>Fig. S1 (no data)</t>
    <phoneticPr fontId="2"/>
  </si>
  <si>
    <t>Fraction of particles with tested elements on a single sample filter</t>
    <phoneticPr fontId="2"/>
  </si>
  <si>
    <t>Table S1</t>
    <phoneticPr fontId="2"/>
  </si>
  <si>
    <t>Table S2</t>
  </si>
  <si>
    <t>Seasonal ion and dust concentrations</t>
    <phoneticPr fontId="2"/>
  </si>
  <si>
    <t>(for SE-Dome core timescale, d18O): Furukawa, R., R. Uemura, K. Fujita, J. Sjolte, K. Yoshimura, S. Matoba, and Y. Iizuka, Seasonal scale dating of shallow ice core from Greenland using oxygen isotope matching between data and simulation, J. Geophys. Res. Atmos., doi: 10.1002/2017JD026716.</t>
    <phoneticPr fontId="8"/>
  </si>
  <si>
    <t>(for SE-Dome core dust concentration): Tomomi Amino, Yoshinori Iizuka, Sumito Matoba, Rigen Shimada, Naga Oshima, Toshitaka Suzuki, Takuto Ando, Teruo Aoki and Koji Fujita, Annual and seasonal dust fluxes during 1960-2014 from a southeastern dome in Greenland, Polar Science, doi:10.1016/j-polar.2020.100599</t>
    <phoneticPr fontId="2"/>
  </si>
  <si>
    <r>
      <t>mass ratio of SO</t>
    </r>
    <r>
      <rPr>
        <b/>
        <vertAlign val="subscript"/>
        <sz val="11"/>
        <color theme="1"/>
        <rFont val="Arial"/>
        <family val="2"/>
      </rPr>
      <t>4</t>
    </r>
    <r>
      <rPr>
        <b/>
        <vertAlign val="superscript"/>
        <sz val="11"/>
        <color theme="1"/>
        <rFont val="Arial"/>
        <family val="2"/>
      </rPr>
      <t>2-</t>
    </r>
    <r>
      <rPr>
        <b/>
        <sz val="11"/>
        <color theme="1"/>
        <rFont val="Arial"/>
        <family val="2"/>
      </rPr>
      <t xml:space="preserve"> and dust</t>
    </r>
    <phoneticPr fontId="2"/>
  </si>
  <si>
    <r>
      <t>δ</t>
    </r>
    <r>
      <rPr>
        <b/>
        <vertAlign val="superscript"/>
        <sz val="11"/>
        <color theme="1"/>
        <rFont val="Arial"/>
        <family val="2"/>
      </rPr>
      <t>18</t>
    </r>
    <r>
      <rPr>
        <b/>
        <sz val="11"/>
        <color theme="1"/>
        <rFont val="Arial"/>
        <family val="2"/>
      </rPr>
      <t>O (‰)</t>
    </r>
    <phoneticPr fontId="2"/>
  </si>
  <si>
    <r>
      <t>SO</t>
    </r>
    <r>
      <rPr>
        <b/>
        <vertAlign val="subscript"/>
        <sz val="11"/>
        <color theme="1"/>
        <rFont val="Arial"/>
        <family val="2"/>
      </rPr>
      <t>4</t>
    </r>
    <r>
      <rPr>
        <b/>
        <vertAlign val="superscript"/>
        <sz val="11"/>
        <color theme="1"/>
        <rFont val="Arial"/>
        <family val="2"/>
      </rPr>
      <t>2-</t>
    </r>
    <r>
      <rPr>
        <b/>
        <sz val="11"/>
        <color theme="1"/>
        <rFont val="Arial"/>
        <family val="2"/>
      </rPr>
      <t>concentration (micro-g/kg)</t>
    </r>
    <phoneticPr fontId="8"/>
  </si>
  <si>
    <t>mean_SO4dep_anthropogenic (mg m-2 yr-1)</t>
    <phoneticPr fontId="2"/>
  </si>
  <si>
    <t>mean_SO4dep_biogenic (mg m-2 yr-1)</t>
    <phoneticPr fontId="2"/>
  </si>
  <si>
    <t>SO4 flux from ice core (mg m-2 yr-1)</t>
    <phoneticPr fontId="2"/>
  </si>
  <si>
    <t>SEIS2016 age (year)</t>
    <phoneticPr fontId="2"/>
  </si>
  <si>
    <t>Fig. 3</t>
    <phoneticPr fontId="2"/>
  </si>
  <si>
    <t>Fig. 1 (no data)</t>
    <phoneticPr fontId="2"/>
  </si>
  <si>
    <t>Fig. 4 (no data)</t>
    <phoneticPr fontId="2"/>
  </si>
  <si>
    <t>Fig. 5</t>
    <phoneticPr fontId="2"/>
  </si>
  <si>
    <t>SEM image and EDS measurement of particles</t>
    <phoneticPr fontId="2"/>
  </si>
  <si>
    <t>Fig. S2</t>
    <phoneticPr fontId="2"/>
  </si>
  <si>
    <t>Fig. S3</t>
    <phoneticPr fontId="2"/>
  </si>
  <si>
    <t>Seasonal sulfate salt fluxes</t>
    <phoneticPr fontId="2"/>
  </si>
  <si>
    <t>Silicon (Si), sulfur (S), dust, and δ18O in each filter sample.</t>
    <phoneticPr fontId="2"/>
  </si>
  <si>
    <t>Silicon (Si), sulfur (S), SO42-, and dust levels in examined particles from the 1970s and 2010s.</t>
    <phoneticPr fontId="2"/>
  </si>
  <si>
    <t xml:space="preserve">Seasonal flux of sulfate compounds (mg m-2 season-1) from the 1970s, and from the 2010s. </t>
    <phoneticPr fontId="2"/>
  </si>
  <si>
    <t xml:space="preserve">Sulfate sources, transport, and deposition to the SE-Dome ice core. </t>
    <phoneticPr fontId="2"/>
  </si>
  <si>
    <t>Observed and simulated annual mean sulfate deposition flux.</t>
    <phoneticPr fontId="2"/>
  </si>
  <si>
    <r>
      <t xml:space="preserve">Original refrence: Yoshinori Iizuka, Ryu Uemura, Hitoshi Matsui, Naga Oshima, Kaoru Kawakami, Shohei Hattori, Hiroshi Ohno, Sumito Matoba; </t>
    </r>
    <r>
      <rPr>
        <b/>
        <sz val="11"/>
        <color theme="1"/>
        <rFont val="Arial"/>
        <family val="2"/>
      </rPr>
      <t>High flux of small sulphate aerosols during the 1970s reconstructed from the SE-Dome ice core in Greenland</t>
    </r>
    <r>
      <rPr>
        <sz val="11"/>
        <color theme="1"/>
        <rFont val="Arial"/>
        <family val="2"/>
      </rPr>
      <t>, submitted toJGR: Atmospheres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</si>
</sst>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[$-409]mmmm\ d\,\ yyyy;@"/>
    <numFmt numFmtId="178" formatCode="0.00_ "/>
    <numFmt numFmtId="179" formatCode="0.0_ "/>
    <numFmt numFmtId="180" formatCode="0.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00B0F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2" fontId="6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2" fontId="3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2" fontId="6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2" fontId="6" fillId="0" borderId="7" xfId="0" applyNumberFormat="1" applyFont="1" applyBorder="1">
      <alignment vertical="center"/>
    </xf>
    <xf numFmtId="0" fontId="3" fillId="0" borderId="6" xfId="0" applyFont="1" applyBorder="1" applyAlignment="1">
      <alignment vertical="center" wrapText="1"/>
    </xf>
    <xf numFmtId="2" fontId="3" fillId="0" borderId="7" xfId="0" applyNumberFormat="1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2" fontId="3" fillId="0" borderId="11" xfId="0" applyNumberFormat="1" applyFont="1" applyBorder="1">
      <alignment vertical="center"/>
    </xf>
    <xf numFmtId="2" fontId="3" fillId="0" borderId="12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9" fontId="6" fillId="0" borderId="1" xfId="0" applyNumberFormat="1" applyFont="1" applyBorder="1">
      <alignment vertical="center"/>
    </xf>
    <xf numFmtId="179" fontId="3" fillId="0" borderId="1" xfId="0" applyNumberFormat="1" applyFont="1" applyBorder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1" fillId="0" borderId="0" xfId="0" applyFont="1">
      <alignment vertical="center"/>
    </xf>
    <xf numFmtId="180" fontId="11" fillId="0" borderId="0" xfId="0" applyNumberFormat="1" applyFont="1">
      <alignment vertical="center"/>
    </xf>
    <xf numFmtId="177" fontId="11" fillId="0" borderId="0" xfId="0" applyNumberFormat="1" applyFont="1">
      <alignment vertical="center"/>
    </xf>
    <xf numFmtId="2" fontId="11" fillId="0" borderId="0" xfId="0" applyNumberFormat="1" applyFont="1">
      <alignment vertical="center"/>
    </xf>
    <xf numFmtId="180" fontId="11" fillId="0" borderId="0" xfId="0" applyNumberFormat="1" applyFont="1" applyFill="1">
      <alignment vertical="center"/>
    </xf>
    <xf numFmtId="177" fontId="11" fillId="0" borderId="0" xfId="0" applyNumberFormat="1" applyFont="1" applyFill="1">
      <alignment vertical="center"/>
    </xf>
    <xf numFmtId="2" fontId="11" fillId="0" borderId="0" xfId="0" applyNumberFormat="1" applyFont="1" applyFill="1">
      <alignment vertical="center"/>
    </xf>
    <xf numFmtId="0" fontId="11" fillId="0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14" fontId="11" fillId="0" borderId="0" xfId="0" applyNumberFormat="1" applyFont="1">
      <alignment vertical="center"/>
    </xf>
    <xf numFmtId="2" fontId="16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2" fontId="17" fillId="0" borderId="0" xfId="0" applyNumberFormat="1" applyFont="1">
      <alignment vertical="center"/>
    </xf>
    <xf numFmtId="176" fontId="17" fillId="0" borderId="0" xfId="0" applyNumberFormat="1" applyFont="1">
      <alignment vertical="center"/>
    </xf>
    <xf numFmtId="0" fontId="12" fillId="3" borderId="0" xfId="0" applyFont="1" applyFill="1" applyAlignment="1">
      <alignment horizontal="left" vertical="center" wrapText="1"/>
    </xf>
    <xf numFmtId="0" fontId="11" fillId="2" borderId="0" xfId="0" applyFont="1" applyFill="1">
      <alignment vertical="center"/>
    </xf>
    <xf numFmtId="0" fontId="11" fillId="0" borderId="1" xfId="0" applyFont="1" applyBorder="1">
      <alignment vertical="center"/>
    </xf>
    <xf numFmtId="2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0" fontId="18" fillId="0" borderId="0" xfId="1" applyFont="1" applyAlignment="1"/>
    <xf numFmtId="0" fontId="11" fillId="0" borderId="0" xfId="2" applyFont="1">
      <alignment vertical="center"/>
    </xf>
    <xf numFmtId="2" fontId="6" fillId="0" borderId="0" xfId="0" applyNumberFormat="1" applyFont="1" applyBorder="1">
      <alignment vertical="center"/>
    </xf>
    <xf numFmtId="2" fontId="6" fillId="0" borderId="9" xfId="0" applyNumberFormat="1" applyFont="1" applyBorder="1">
      <alignment vertical="center"/>
    </xf>
    <xf numFmtId="2" fontId="10" fillId="0" borderId="0" xfId="0" applyNumberFormat="1" applyFont="1" applyBorder="1">
      <alignment vertical="center"/>
    </xf>
    <xf numFmtId="2" fontId="3" fillId="0" borderId="0" xfId="0" applyNumberFormat="1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1" fillId="0" borderId="0" xfId="0" applyNumberFormat="1" applyFo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BA126B8F-FEB9-4585-B404-698F66A68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228CD-60D8-4975-AEC4-079DC9DA963E}">
  <dimension ref="A1:G19"/>
  <sheetViews>
    <sheetView tabSelected="1" workbookViewId="0">
      <selection activeCell="B22" sqref="B22"/>
    </sheetView>
  </sheetViews>
  <sheetFormatPr defaultColWidth="8.75" defaultRowHeight="14.25" x14ac:dyDescent="0.4"/>
  <cols>
    <col min="1" max="1" width="14.5" style="41" customWidth="1"/>
    <col min="2" max="16384" width="8.75" style="41"/>
  </cols>
  <sheetData>
    <row r="1" spans="1:7" s="34" customFormat="1" ht="15" x14ac:dyDescent="0.25">
      <c r="A1" s="34" t="s">
        <v>118</v>
      </c>
      <c r="F1" s="37"/>
      <c r="G1" s="37"/>
    </row>
    <row r="2" spans="1:7" s="34" customFormat="1" x14ac:dyDescent="0.2">
      <c r="A2" s="62"/>
      <c r="F2" s="37"/>
      <c r="G2" s="37"/>
    </row>
    <row r="3" spans="1:7" s="34" customFormat="1" x14ac:dyDescent="0.2">
      <c r="A3" s="63" t="s">
        <v>48</v>
      </c>
      <c r="F3" s="37"/>
      <c r="G3" s="37"/>
    </row>
    <row r="4" spans="1:7" s="34" customFormat="1" x14ac:dyDescent="0.2">
      <c r="A4" s="63"/>
      <c r="F4" s="37"/>
      <c r="G4" s="37"/>
    </row>
    <row r="5" spans="1:7" s="34" customFormat="1" x14ac:dyDescent="0.2">
      <c r="A5" s="34" t="s">
        <v>49</v>
      </c>
      <c r="F5" s="37"/>
      <c r="G5" s="37"/>
    </row>
    <row r="6" spans="1:7" s="34" customFormat="1" x14ac:dyDescent="0.2">
      <c r="A6" s="34" t="s">
        <v>96</v>
      </c>
      <c r="F6" s="37"/>
      <c r="G6" s="37"/>
    </row>
    <row r="7" spans="1:7" s="34" customFormat="1" x14ac:dyDescent="0.2">
      <c r="A7" s="34" t="s">
        <v>50</v>
      </c>
      <c r="F7" s="37"/>
      <c r="G7" s="37"/>
    </row>
    <row r="8" spans="1:7" s="34" customFormat="1" x14ac:dyDescent="0.2">
      <c r="A8" s="34" t="s">
        <v>97</v>
      </c>
      <c r="F8" s="37"/>
      <c r="G8" s="37"/>
    </row>
    <row r="10" spans="1:7" x14ac:dyDescent="0.2">
      <c r="A10" s="34" t="s">
        <v>106</v>
      </c>
      <c r="B10" s="41" t="s">
        <v>90</v>
      </c>
    </row>
    <row r="11" spans="1:7" x14ac:dyDescent="0.2">
      <c r="A11" s="34" t="s">
        <v>89</v>
      </c>
      <c r="B11" s="41" t="s">
        <v>114</v>
      </c>
    </row>
    <row r="12" spans="1:7" x14ac:dyDescent="0.2">
      <c r="A12" s="34" t="s">
        <v>105</v>
      </c>
      <c r="B12" s="41" t="s">
        <v>115</v>
      </c>
    </row>
    <row r="13" spans="1:7" x14ac:dyDescent="0.2">
      <c r="A13" s="34" t="s">
        <v>107</v>
      </c>
      <c r="B13" s="41" t="s">
        <v>116</v>
      </c>
    </row>
    <row r="14" spans="1:7" x14ac:dyDescent="0.2">
      <c r="A14" s="34" t="s">
        <v>108</v>
      </c>
      <c r="B14" s="41" t="s">
        <v>117</v>
      </c>
    </row>
    <row r="15" spans="1:7" x14ac:dyDescent="0.2">
      <c r="A15" s="34" t="s">
        <v>91</v>
      </c>
      <c r="B15" s="41" t="s">
        <v>109</v>
      </c>
    </row>
    <row r="16" spans="1:7" x14ac:dyDescent="0.2">
      <c r="A16" s="34" t="s">
        <v>110</v>
      </c>
      <c r="B16" s="41" t="s">
        <v>92</v>
      </c>
    </row>
    <row r="17" spans="1:2" x14ac:dyDescent="0.2">
      <c r="A17" s="34" t="s">
        <v>111</v>
      </c>
      <c r="B17" s="41" t="s">
        <v>113</v>
      </c>
    </row>
    <row r="18" spans="1:2" x14ac:dyDescent="0.2">
      <c r="A18" s="34" t="s">
        <v>93</v>
      </c>
      <c r="B18" s="41" t="s">
        <v>95</v>
      </c>
    </row>
    <row r="19" spans="1:2" x14ac:dyDescent="0.2">
      <c r="A19" s="34" t="s">
        <v>94</v>
      </c>
      <c r="B19" s="41" t="s">
        <v>112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2D99-61F8-4799-864F-3B0BC7B0755F}">
  <dimension ref="A1:BW98"/>
  <sheetViews>
    <sheetView topLeftCell="A4" workbookViewId="0">
      <selection activeCell="C39" sqref="C39"/>
    </sheetView>
  </sheetViews>
  <sheetFormatPr defaultColWidth="8.75" defaultRowHeight="14.25" x14ac:dyDescent="0.4"/>
  <cols>
    <col min="1" max="1" width="8.75" style="41"/>
    <col min="2" max="2" width="11.125" style="41" customWidth="1"/>
    <col min="3" max="5" width="17.25" style="41" customWidth="1"/>
    <col min="6" max="11" width="10.75" style="41" customWidth="1"/>
    <col min="12" max="13" width="8.75" style="41"/>
    <col min="14" max="14" width="10.625" style="41" customWidth="1"/>
    <col min="15" max="15" width="8.75" style="41"/>
    <col min="16" max="16" width="11.875" style="41" customWidth="1"/>
    <col min="17" max="16384" width="8.75" style="41"/>
  </cols>
  <sheetData>
    <row r="1" spans="1:35" s="34" customFormat="1" x14ac:dyDescent="0.2"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6"/>
      <c r="P1" s="35"/>
      <c r="Q1" s="35"/>
      <c r="R1" s="35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5" s="35" customFormat="1" x14ac:dyDescent="0.4">
      <c r="A2" s="35" t="s">
        <v>51</v>
      </c>
      <c r="B2" s="35" t="s">
        <v>52</v>
      </c>
      <c r="C2" s="35" t="s">
        <v>52</v>
      </c>
      <c r="D2" s="35" t="s">
        <v>52</v>
      </c>
      <c r="F2" s="35" t="s">
        <v>52</v>
      </c>
      <c r="H2" s="35" t="s">
        <v>53</v>
      </c>
      <c r="J2" s="35" t="s">
        <v>53</v>
      </c>
      <c r="L2" s="35" t="s">
        <v>53</v>
      </c>
      <c r="N2" s="35" t="s">
        <v>53</v>
      </c>
      <c r="P2" s="35" t="s">
        <v>53</v>
      </c>
    </row>
    <row r="3" spans="1:35" s="34" customFormat="1" ht="15" x14ac:dyDescent="0.2">
      <c r="A3" s="38"/>
      <c r="B3" s="35" t="s">
        <v>54</v>
      </c>
      <c r="C3" s="35" t="s">
        <v>55</v>
      </c>
      <c r="D3" s="35" t="s">
        <v>56</v>
      </c>
      <c r="E3" s="35"/>
      <c r="F3" s="35" t="s">
        <v>57</v>
      </c>
      <c r="G3" s="35"/>
      <c r="H3" s="35" t="s">
        <v>57</v>
      </c>
      <c r="I3" s="35"/>
      <c r="J3" s="35" t="s">
        <v>57</v>
      </c>
      <c r="K3" s="35"/>
      <c r="L3" s="35" t="s">
        <v>60</v>
      </c>
      <c r="M3" s="35"/>
      <c r="N3" s="35" t="s">
        <v>60</v>
      </c>
      <c r="O3" s="35"/>
      <c r="P3" s="35" t="s">
        <v>60</v>
      </c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5" s="40" customFormat="1" ht="70.900000000000006" customHeight="1" x14ac:dyDescent="0.25">
      <c r="A4" s="39"/>
      <c r="B4" s="39" t="s">
        <v>66</v>
      </c>
      <c r="C4" s="39" t="s">
        <v>67</v>
      </c>
      <c r="D4" s="39" t="s">
        <v>104</v>
      </c>
      <c r="E4" s="39" t="s">
        <v>104</v>
      </c>
      <c r="F4" s="39" t="s">
        <v>70</v>
      </c>
      <c r="G4" s="39" t="s">
        <v>79</v>
      </c>
      <c r="H4" s="39" t="s">
        <v>71</v>
      </c>
      <c r="I4" s="39" t="s">
        <v>79</v>
      </c>
      <c r="J4" s="39" t="s">
        <v>72</v>
      </c>
      <c r="K4" s="39" t="s">
        <v>79</v>
      </c>
      <c r="L4" s="39" t="s">
        <v>98</v>
      </c>
      <c r="M4" s="39" t="s">
        <v>79</v>
      </c>
      <c r="N4" s="39" t="s">
        <v>80</v>
      </c>
      <c r="O4" s="39" t="s">
        <v>79</v>
      </c>
      <c r="P4" s="39" t="s">
        <v>81</v>
      </c>
      <c r="Q4" s="39" t="s">
        <v>79</v>
      </c>
      <c r="R4" s="39"/>
      <c r="S4" s="39"/>
      <c r="T4" s="39"/>
    </row>
    <row r="5" spans="1:35" x14ac:dyDescent="0.4">
      <c r="B5" s="42">
        <v>7.8349999999999911</v>
      </c>
      <c r="C5" s="43">
        <v>41058.374814741874</v>
      </c>
      <c r="D5" s="44">
        <v>2012.411703804906</v>
      </c>
      <c r="E5" s="75">
        <f>+AVERAGE(D5, D6)</f>
        <v>2012.3793180178227</v>
      </c>
      <c r="F5" s="44">
        <v>0.2756169553277667</v>
      </c>
      <c r="G5" s="44">
        <v>5.6143510586643665E-2</v>
      </c>
      <c r="H5" s="44">
        <v>5.3474949337432381E-2</v>
      </c>
      <c r="I5" s="44">
        <v>1.0902669150375549E-2</v>
      </c>
      <c r="J5" s="44">
        <v>0.16276425275663306</v>
      </c>
      <c r="K5" s="44">
        <v>3.3208599811546349E-2</v>
      </c>
      <c r="L5" s="75">
        <v>0.50446674257519697</v>
      </c>
      <c r="M5" s="75">
        <v>9.0944035356058273E-2</v>
      </c>
      <c r="N5" s="75">
        <v>26.551509963623563</v>
      </c>
      <c r="O5" s="75">
        <v>7.7276813595343476</v>
      </c>
      <c r="P5" s="75">
        <v>26.61424003637644</v>
      </c>
      <c r="Q5" s="75">
        <v>13.044256359534348</v>
      </c>
    </row>
    <row r="6" spans="1:35" x14ac:dyDescent="0.4">
      <c r="B6" s="42">
        <v>7.9349999999999907</v>
      </c>
      <c r="C6" s="43">
        <v>41034.716997277501</v>
      </c>
      <c r="D6" s="44">
        <v>2012.3469322307392</v>
      </c>
      <c r="E6" s="75"/>
      <c r="F6" s="44">
        <v>0.21101011002355835</v>
      </c>
      <c r="G6" s="44">
        <v>4.3541134530765607E-2</v>
      </c>
      <c r="H6" s="44">
        <v>8.5798493729586256E-2</v>
      </c>
      <c r="I6" s="44">
        <v>1.7552612751840949E-2</v>
      </c>
      <c r="J6" s="44">
        <v>0.34110727136564734</v>
      </c>
      <c r="K6" s="44">
        <v>7.0560988623439722E-2</v>
      </c>
      <c r="L6" s="75"/>
      <c r="M6" s="75"/>
      <c r="N6" s="75"/>
      <c r="O6" s="75"/>
      <c r="P6" s="75"/>
      <c r="Q6" s="75"/>
    </row>
    <row r="7" spans="1:35" x14ac:dyDescent="0.4">
      <c r="B7" s="42">
        <v>8.0224999999999902</v>
      </c>
      <c r="C7" s="43">
        <v>41014.016406958122</v>
      </c>
      <c r="D7" s="44">
        <v>2012.2902571032391</v>
      </c>
      <c r="E7" s="75">
        <f>+AVERAGE(D7, D8)</f>
        <v>2012.2619195394891</v>
      </c>
      <c r="F7" s="44">
        <v>0.18094668352731469</v>
      </c>
      <c r="G7" s="44">
        <v>3.709839023013585E-2</v>
      </c>
      <c r="H7" s="44">
        <v>7.1862008842841982E-2</v>
      </c>
      <c r="I7" s="44">
        <v>1.470977063938887E-2</v>
      </c>
      <c r="J7" s="44">
        <v>0.33316801674035568</v>
      </c>
      <c r="K7" s="44">
        <v>6.8544135220122954E-2</v>
      </c>
      <c r="L7" s="75">
        <v>3.3489360143573963</v>
      </c>
      <c r="M7" s="75">
        <v>0.60373802590068004</v>
      </c>
      <c r="N7" s="75">
        <v>6.5963992146886747</v>
      </c>
      <c r="O7" s="75">
        <v>1.9225354536126169</v>
      </c>
      <c r="P7" s="75">
        <v>9.4049007853113267</v>
      </c>
      <c r="Q7" s="75">
        <v>3.5226654536126167</v>
      </c>
    </row>
    <row r="8" spans="1:35" x14ac:dyDescent="0.4">
      <c r="B8" s="42">
        <v>8.1099999999999888</v>
      </c>
      <c r="C8" s="43">
        <v>40993.315816638751</v>
      </c>
      <c r="D8" s="44">
        <v>2012.2335819757393</v>
      </c>
      <c r="E8" s="75"/>
      <c r="F8" s="44">
        <v>7.6591750755370322E-2</v>
      </c>
      <c r="G8" s="44">
        <v>1.5787992852633211E-2</v>
      </c>
      <c r="H8" s="44">
        <v>0.22167217524613309</v>
      </c>
      <c r="I8" s="44">
        <v>4.5238719572881683E-2</v>
      </c>
      <c r="J8" s="44">
        <v>2.4279725024861758</v>
      </c>
      <c r="K8" s="44">
        <v>0.50090633709005117</v>
      </c>
      <c r="L8" s="75"/>
      <c r="M8" s="75"/>
      <c r="N8" s="75"/>
      <c r="O8" s="75"/>
      <c r="P8" s="75"/>
      <c r="Q8" s="75"/>
    </row>
    <row r="9" spans="1:35" x14ac:dyDescent="0.4">
      <c r="B9" s="42">
        <v>8.2099999999999902</v>
      </c>
      <c r="C9" s="43">
        <v>40969.657998870003</v>
      </c>
      <c r="D9" s="44">
        <v>2012.1688104007392</v>
      </c>
      <c r="E9" s="44">
        <f>+D9</f>
        <v>2012.1688104007392</v>
      </c>
      <c r="F9" s="44">
        <v>0.40691302624719922</v>
      </c>
      <c r="G9" s="44">
        <v>8.3294603386574892E-2</v>
      </c>
      <c r="H9" s="44">
        <v>9.943205161473706E-2</v>
      </c>
      <c r="I9" s="44">
        <v>2.1099996578765434E-2</v>
      </c>
      <c r="J9" s="44">
        <v>0.20499316715807145</v>
      </c>
      <c r="K9" s="44">
        <v>4.3626287030946079E-2</v>
      </c>
      <c r="L9" s="44">
        <v>0.44028787760595023</v>
      </c>
      <c r="M9" s="44">
        <v>7.9374025933673334E-2</v>
      </c>
      <c r="N9" s="44">
        <v>8.3434935192799919</v>
      </c>
      <c r="O9" s="44">
        <v>2.4721478076419015</v>
      </c>
      <c r="P9" s="44">
        <v>9.5768064807200091</v>
      </c>
      <c r="Q9" s="44">
        <v>4.2641778076419019</v>
      </c>
    </row>
    <row r="10" spans="1:35" x14ac:dyDescent="0.4">
      <c r="B10" s="42">
        <v>8.3099999999999881</v>
      </c>
      <c r="C10" s="43">
        <v>40946.000181405623</v>
      </c>
      <c r="D10" s="44">
        <v>2012.1040388265726</v>
      </c>
      <c r="E10" s="75">
        <f t="shared" ref="E10" si="0">+AVERAGE(D10, D11)</f>
        <v>2012.0716530394893</v>
      </c>
      <c r="F10" s="44">
        <v>7.781611418003842E-2</v>
      </c>
      <c r="G10" s="44">
        <v>1.60950052746484E-2</v>
      </c>
      <c r="H10" s="44">
        <v>8.5699490410391196E-2</v>
      </c>
      <c r="I10" s="44">
        <v>1.7513899792168882E-2</v>
      </c>
      <c r="J10" s="44">
        <v>0.92389640494786074</v>
      </c>
      <c r="K10" s="44">
        <v>0.19133109826665948</v>
      </c>
      <c r="L10" s="75">
        <v>1.3385900860620492</v>
      </c>
      <c r="M10" s="75">
        <v>0.24131775960622365</v>
      </c>
      <c r="N10" s="75">
        <v>5.2974643056890507</v>
      </c>
      <c r="O10" s="75">
        <v>1.5642227055090026</v>
      </c>
      <c r="P10" s="75">
        <v>4.49493569431095</v>
      </c>
      <c r="Q10" s="75">
        <v>2.5434627055090027</v>
      </c>
    </row>
    <row r="11" spans="1:35" x14ac:dyDescent="0.4">
      <c r="B11" s="42">
        <v>8.4099999999999895</v>
      </c>
      <c r="C11" s="43">
        <v>40922.34236394125</v>
      </c>
      <c r="D11" s="44">
        <v>2012.0392672524058</v>
      </c>
      <c r="E11" s="75"/>
      <c r="F11" s="44">
        <v>0.13341891475138368</v>
      </c>
      <c r="G11" s="44">
        <v>2.7989375698465633E-2</v>
      </c>
      <c r="H11" s="44">
        <v>8.3399387402576797E-2</v>
      </c>
      <c r="I11" s="44">
        <v>1.7676723511401985E-2</v>
      </c>
      <c r="J11" s="44">
        <v>0.52439680220522533</v>
      </c>
      <c r="K11" s="44">
        <v>0.1131141622507434</v>
      </c>
      <c r="L11" s="75"/>
      <c r="M11" s="75"/>
      <c r="N11" s="75"/>
      <c r="O11" s="75"/>
      <c r="P11" s="75"/>
      <c r="Q11" s="75"/>
    </row>
    <row r="12" spans="1:35" x14ac:dyDescent="0.4">
      <c r="B12" s="42">
        <v>8.5274999999999892</v>
      </c>
      <c r="C12" s="43">
        <v>40896.697176179376</v>
      </c>
      <c r="D12" s="44">
        <v>2011.9690545549058</v>
      </c>
      <c r="E12" s="75">
        <f t="shared" ref="E12" si="1">+AVERAGE(D12, D13)</f>
        <v>2011.9499277728225</v>
      </c>
      <c r="F12" s="44">
        <v>0.23301119199573411</v>
      </c>
      <c r="G12" s="44">
        <v>4.8344976051649918E-2</v>
      </c>
      <c r="H12" s="44">
        <v>3.5354682363385015E-2</v>
      </c>
      <c r="I12" s="44">
        <v>7.9080566080642362E-3</v>
      </c>
      <c r="J12" s="44">
        <v>0.12728720082040695</v>
      </c>
      <c r="K12" s="44">
        <v>2.8687285158893357E-2</v>
      </c>
      <c r="L12" s="75">
        <v>1.0479014540444032</v>
      </c>
      <c r="M12" s="75">
        <v>0.18891312120951836</v>
      </c>
      <c r="N12" s="75">
        <v>1.7846689329256533</v>
      </c>
      <c r="O12" s="75">
        <v>0.544500841163441</v>
      </c>
      <c r="P12" s="75">
        <v>11.929881067074346</v>
      </c>
      <c r="Q12" s="75">
        <v>1.915955841163441</v>
      </c>
    </row>
    <row r="13" spans="1:35" x14ac:dyDescent="0.4">
      <c r="B13" s="42">
        <v>8.6449999999999889</v>
      </c>
      <c r="C13" s="43">
        <v>40882.725061867503</v>
      </c>
      <c r="D13" s="44">
        <v>2011.9308009907393</v>
      </c>
      <c r="E13" s="75"/>
      <c r="F13" s="44">
        <v>0.11829923432570329</v>
      </c>
      <c r="G13" s="44">
        <v>2.4726762441650847E-2</v>
      </c>
      <c r="H13" s="44">
        <v>2.0509148557877804E-2</v>
      </c>
      <c r="I13" s="44">
        <v>4.518965528717115E-3</v>
      </c>
      <c r="J13" s="44">
        <v>0.14543879745159841</v>
      </c>
      <c r="K13" s="44">
        <v>3.2643694611437658E-2</v>
      </c>
      <c r="L13" s="75"/>
      <c r="M13" s="75"/>
      <c r="N13" s="75"/>
      <c r="O13" s="75"/>
      <c r="P13" s="75"/>
      <c r="Q13" s="75"/>
    </row>
    <row r="14" spans="1:35" x14ac:dyDescent="0.4">
      <c r="B14" s="42">
        <v>8.7449999999999868</v>
      </c>
      <c r="C14" s="43">
        <v>40870.833900686252</v>
      </c>
      <c r="D14" s="44">
        <v>2011.8982447657393</v>
      </c>
      <c r="E14" s="75">
        <f t="shared" ref="E14" si="2">+AVERAGE(D14, D15)</f>
        <v>2011.8819103065725</v>
      </c>
      <c r="F14" s="44">
        <v>0.14990111006790729</v>
      </c>
      <c r="G14" s="44">
        <v>3.0745653694287813E-2</v>
      </c>
      <c r="H14" s="44">
        <v>1.4901855407465102E-2</v>
      </c>
      <c r="I14" s="44">
        <v>3.1450484644096476E-3</v>
      </c>
      <c r="J14" s="44">
        <v>8.3396931965963428E-2</v>
      </c>
      <c r="K14" s="44">
        <v>1.7756107834642536E-2</v>
      </c>
      <c r="L14" s="75">
        <v>0.81427503584280636</v>
      </c>
      <c r="M14" s="75">
        <v>0.14679551970307581</v>
      </c>
      <c r="N14" s="75">
        <v>4.2843579970675991</v>
      </c>
      <c r="O14" s="75">
        <v>1.2661407711871817</v>
      </c>
      <c r="P14" s="75">
        <v>10.666892002932403</v>
      </c>
      <c r="Q14" s="75">
        <v>2.761265771187182</v>
      </c>
    </row>
    <row r="15" spans="1:35" x14ac:dyDescent="0.4">
      <c r="B15" s="42">
        <v>8.8449999999999882</v>
      </c>
      <c r="C15" s="43">
        <v>40858.901578265002</v>
      </c>
      <c r="D15" s="44">
        <v>2011.8655758474058</v>
      </c>
      <c r="E15" s="75"/>
      <c r="F15" s="44">
        <v>0.14170066589855526</v>
      </c>
      <c r="G15" s="44">
        <v>2.9190997140819769E-2</v>
      </c>
      <c r="H15" s="44">
        <v>6.4738850885394383E-2</v>
      </c>
      <c r="I15" s="44">
        <v>1.347757143740135E-2</v>
      </c>
      <c r="J15" s="44">
        <v>0.38327251194349338</v>
      </c>
      <c r="K15" s="44">
        <v>8.0709020060923536E-2</v>
      </c>
      <c r="L15" s="75"/>
      <c r="M15" s="75"/>
      <c r="N15" s="75"/>
      <c r="O15" s="75"/>
      <c r="P15" s="75"/>
      <c r="Q15" s="75"/>
    </row>
    <row r="16" spans="1:35" x14ac:dyDescent="0.4">
      <c r="B16" s="42">
        <v>8.9449999999999861</v>
      </c>
      <c r="C16" s="43">
        <v>40845.333732393126</v>
      </c>
      <c r="D16" s="44">
        <v>2011.828429109906</v>
      </c>
      <c r="E16" s="75">
        <f t="shared" ref="E16" si="3">+AVERAGE(D16, D17)</f>
        <v>2011.8066034169892</v>
      </c>
      <c r="F16" s="44">
        <v>0.13740389431629163</v>
      </c>
      <c r="G16" s="44">
        <v>2.851845455986458E-2</v>
      </c>
      <c r="H16" s="44">
        <v>2.159657962785469E-2</v>
      </c>
      <c r="I16" s="44">
        <v>4.6328013568167009E-3</v>
      </c>
      <c r="J16" s="44">
        <v>0.13185618647855826</v>
      </c>
      <c r="K16" s="44">
        <v>2.8702130646966594E-2</v>
      </c>
      <c r="L16" s="75">
        <v>0.66647109862413756</v>
      </c>
      <c r="M16" s="75">
        <v>0.12014978598520727</v>
      </c>
      <c r="N16" s="75">
        <v>2.8911139534936665</v>
      </c>
      <c r="O16" s="75">
        <v>0.87226898380519824</v>
      </c>
      <c r="P16" s="75">
        <v>13.239486046506334</v>
      </c>
      <c r="Q16" s="75">
        <v>2.4853289838051982</v>
      </c>
    </row>
    <row r="17" spans="2:17" x14ac:dyDescent="0.4">
      <c r="B17" s="42">
        <v>9.0599999999999881</v>
      </c>
      <c r="C17" s="43">
        <v>40829.390063717503</v>
      </c>
      <c r="D17" s="44">
        <v>2011.7847777240725</v>
      </c>
      <c r="E17" s="75"/>
      <c r="F17" s="44">
        <v>0.23642553071765907</v>
      </c>
      <c r="G17" s="44">
        <v>4.8750430681375974E-2</v>
      </c>
      <c r="H17" s="44">
        <v>3.0169169938773034E-2</v>
      </c>
      <c r="I17" s="44">
        <v>6.6668632396203647E-3</v>
      </c>
      <c r="J17" s="44">
        <v>0.10704923462574011</v>
      </c>
      <c r="K17" s="44">
        <v>2.3861226498735493E-2</v>
      </c>
      <c r="L17" s="75"/>
      <c r="M17" s="75"/>
      <c r="N17" s="75"/>
      <c r="O17" s="75"/>
      <c r="P17" s="75"/>
      <c r="Q17" s="75"/>
    </row>
    <row r="18" spans="2:17" x14ac:dyDescent="0.4">
      <c r="B18" s="42">
        <v>9.1749999999999865</v>
      </c>
      <c r="C18" s="43">
        <v>40787.111973225001</v>
      </c>
      <c r="D18" s="44">
        <v>2011.6690266207393</v>
      </c>
      <c r="E18" s="44">
        <f>+D18</f>
        <v>2011.6690266207393</v>
      </c>
      <c r="F18" s="44">
        <v>0.31793344307228816</v>
      </c>
      <c r="G18" s="44">
        <v>6.5069209154276553E-2</v>
      </c>
      <c r="H18" s="44">
        <v>9.2013355762334423E-2</v>
      </c>
      <c r="I18" s="44">
        <v>1.9357237401558779E-2</v>
      </c>
      <c r="J18" s="44">
        <v>0.24278912748651488</v>
      </c>
      <c r="K18" s="44">
        <v>5.1354773658959928E-2</v>
      </c>
      <c r="L18" s="44">
        <v>0.60647112981717743</v>
      </c>
      <c r="M18" s="44">
        <v>0.10933313778222055</v>
      </c>
      <c r="N18" s="44">
        <v>5.9684932139719109</v>
      </c>
      <c r="O18" s="44">
        <v>1.7628865999761358</v>
      </c>
      <c r="P18" s="44">
        <v>8.9404067860280882</v>
      </c>
      <c r="Q18" s="44">
        <v>3.2537765999761357</v>
      </c>
    </row>
    <row r="19" spans="2:17" x14ac:dyDescent="0.4">
      <c r="B19" s="42">
        <v>9.2749999999999879</v>
      </c>
      <c r="C19" s="43">
        <v>40750.348415970628</v>
      </c>
      <c r="D19" s="44">
        <v>2011.5683734865725</v>
      </c>
      <c r="E19" s="75">
        <f t="shared" ref="E19" si="4">+AVERAGE(D19, D20)</f>
        <v>2011.5180469194893</v>
      </c>
      <c r="F19" s="44">
        <v>0.14907300286451522</v>
      </c>
      <c r="G19" s="44">
        <v>3.0713734606594274E-2</v>
      </c>
      <c r="H19" s="44">
        <v>2.6633610031194604E-2</v>
      </c>
      <c r="I19" s="44">
        <v>5.7581749370226353E-3</v>
      </c>
      <c r="J19" s="44">
        <v>0.14988066609847961</v>
      </c>
      <c r="K19" s="44">
        <v>3.2685870024190038E-2</v>
      </c>
      <c r="L19" s="75">
        <v>1.2828274827370914</v>
      </c>
      <c r="M19" s="75">
        <v>0.23126501332914895</v>
      </c>
      <c r="N19" s="75">
        <v>9.4800771061253162</v>
      </c>
      <c r="O19" s="75">
        <v>2.8230777103332505</v>
      </c>
      <c r="P19" s="75">
        <v>59.35067289387468</v>
      </c>
      <c r="Q19" s="75">
        <v>9.7061527103332494</v>
      </c>
    </row>
    <row r="20" spans="2:17" x14ac:dyDescent="0.4">
      <c r="B20" s="42">
        <v>9.3749999999999858</v>
      </c>
      <c r="C20" s="43">
        <v>40713.584858716247</v>
      </c>
      <c r="D20" s="44">
        <v>2011.4677203524059</v>
      </c>
      <c r="E20" s="75"/>
      <c r="F20" s="44">
        <v>0.3521576977567295</v>
      </c>
      <c r="G20" s="44">
        <v>7.2359580391194014E-2</v>
      </c>
      <c r="H20" s="44">
        <v>8.5420219981153636E-2</v>
      </c>
      <c r="I20" s="44">
        <v>1.7960253910530338E-2</v>
      </c>
      <c r="J20" s="44">
        <v>0.20348765983736364</v>
      </c>
      <c r="K20" s="44">
        <v>4.3079920918680813E-2</v>
      </c>
      <c r="L20" s="75"/>
      <c r="M20" s="75"/>
      <c r="N20" s="75"/>
      <c r="O20" s="75"/>
      <c r="P20" s="75"/>
      <c r="Q20" s="75"/>
    </row>
    <row r="21" spans="2:17" x14ac:dyDescent="0.4">
      <c r="B21" s="42">
        <v>9.4999999999999858</v>
      </c>
      <c r="C21" s="43">
        <v>40665.25332109</v>
      </c>
      <c r="D21" s="44">
        <v>2011.3353958140726</v>
      </c>
      <c r="E21" s="75">
        <f t="shared" ref="E21" si="5">+AVERAGE(D21, D22)</f>
        <v>2011.2695110932391</v>
      </c>
      <c r="F21" s="44">
        <v>0.39132727420029223</v>
      </c>
      <c r="G21" s="44">
        <v>7.9961464753300987E-2</v>
      </c>
      <c r="H21" s="44">
        <v>8.5364577490017482E-2</v>
      </c>
      <c r="I21" s="44">
        <v>1.7816186682195288E-2</v>
      </c>
      <c r="J21" s="44">
        <v>0.1830004489199698</v>
      </c>
      <c r="K21" s="44">
        <v>3.826022629209555E-2</v>
      </c>
      <c r="L21" s="75">
        <v>2.3608843122665477</v>
      </c>
      <c r="M21" s="75">
        <v>0.42561447216577875</v>
      </c>
      <c r="N21" s="75">
        <v>5.5629477954036997</v>
      </c>
      <c r="O21" s="75">
        <v>1.6268719425024636</v>
      </c>
      <c r="P21" s="75">
        <v>41.873002204596297</v>
      </c>
      <c r="Q21" s="75">
        <v>6.370466942502464</v>
      </c>
    </row>
    <row r="22" spans="2:17" x14ac:dyDescent="0.4">
      <c r="B22" s="42">
        <v>9.6249999999999858</v>
      </c>
      <c r="C22" s="43">
        <v>40617.124532521251</v>
      </c>
      <c r="D22" s="44">
        <v>2011.2036263724058</v>
      </c>
      <c r="E22" s="75"/>
      <c r="F22" s="44">
        <v>0.1179386919602682</v>
      </c>
      <c r="G22" s="44">
        <v>2.4179451989031531E-2</v>
      </c>
      <c r="H22" s="44">
        <v>5.2120065664760143E-2</v>
      </c>
      <c r="I22" s="44">
        <v>1.0677857669247075E-2</v>
      </c>
      <c r="J22" s="44">
        <v>0.37073468994101516</v>
      </c>
      <c r="K22" s="44">
        <v>7.6290195497051599E-2</v>
      </c>
      <c r="L22" s="75"/>
      <c r="M22" s="75"/>
      <c r="N22" s="75"/>
      <c r="O22" s="75"/>
      <c r="P22" s="75"/>
      <c r="Q22" s="75"/>
    </row>
    <row r="23" spans="2:17" x14ac:dyDescent="0.4">
      <c r="B23" s="42">
        <v>9.7249999999999872</v>
      </c>
      <c r="C23" s="43">
        <v>40597.048932434373</v>
      </c>
      <c r="D23" s="44">
        <v>2011.1486623749058</v>
      </c>
      <c r="E23" s="75">
        <f t="shared" ref="E23" si="6">+AVERAGE(D23, D24)</f>
        <v>2011.1211803761557</v>
      </c>
      <c r="F23" s="44">
        <v>0.35045729296057998</v>
      </c>
      <c r="G23" s="44">
        <v>7.1606457105747326E-2</v>
      </c>
      <c r="H23" s="44">
        <v>1.4116187761662517E-2</v>
      </c>
      <c r="I23" s="44">
        <v>3.2264292433865473E-3</v>
      </c>
      <c r="J23" s="44">
        <v>3.3790677709873276E-2</v>
      </c>
      <c r="K23" s="44">
        <v>7.73240015423387E-3</v>
      </c>
      <c r="L23" s="75">
        <v>1.2989878718993588</v>
      </c>
      <c r="M23" s="75">
        <v>0.23417836891694935</v>
      </c>
      <c r="N23" s="75">
        <v>0.43067532339856268</v>
      </c>
      <c r="O23" s="75">
        <v>0.15264740411781794</v>
      </c>
      <c r="P23" s="75">
        <v>26.388574676601436</v>
      </c>
      <c r="Q23" s="75">
        <v>2.834572404117818</v>
      </c>
    </row>
    <row r="24" spans="2:17" x14ac:dyDescent="0.4">
      <c r="B24" s="42">
        <v>9.8249999999999851</v>
      </c>
      <c r="C24" s="43">
        <v>40576.973332347501</v>
      </c>
      <c r="D24" s="44">
        <v>2011.0936983774059</v>
      </c>
      <c r="E24" s="75"/>
      <c r="F24" s="44">
        <v>0.45898641889571656</v>
      </c>
      <c r="G24" s="44">
        <v>9.3799414405764989E-2</v>
      </c>
      <c r="H24" s="44">
        <v>4.3380100904455623E-3</v>
      </c>
      <c r="I24" s="44">
        <v>1.5077315578751901E-3</v>
      </c>
      <c r="J24" s="44">
        <v>7.9287605161074658E-3</v>
      </c>
      <c r="K24" s="44">
        <v>2.7576116848145116E-3</v>
      </c>
      <c r="L24" s="75"/>
      <c r="M24" s="75"/>
      <c r="N24" s="75"/>
      <c r="O24" s="75"/>
      <c r="P24" s="75"/>
      <c r="Q24" s="75"/>
    </row>
    <row r="25" spans="2:17" x14ac:dyDescent="0.4">
      <c r="B25" s="42">
        <v>9.9249999999999865</v>
      </c>
      <c r="C25" s="43">
        <v>40556.897732260622</v>
      </c>
      <c r="D25" s="44">
        <v>2011.0387343799059</v>
      </c>
      <c r="E25" s="75">
        <f t="shared" ref="E25" si="7">+AVERAGE(D25, D26)</f>
        <v>2011.0184790274059</v>
      </c>
      <c r="F25" s="44">
        <v>0.18043807340551266</v>
      </c>
      <c r="G25" s="44">
        <v>3.7125116474885589E-2</v>
      </c>
      <c r="H25" s="44">
        <v>0.10073321649607755</v>
      </c>
      <c r="I25" s="44">
        <v>2.082037627672121E-2</v>
      </c>
      <c r="J25" s="44">
        <v>0.46833767757274053</v>
      </c>
      <c r="K25" s="44">
        <v>9.7542135300542343E-2</v>
      </c>
      <c r="L25" s="75">
        <v>1.3968646304002543</v>
      </c>
      <c r="M25" s="75">
        <v>0.25182335248950855</v>
      </c>
      <c r="N25" s="75">
        <v>9.5297446797389433</v>
      </c>
      <c r="O25" s="75">
        <v>2.8213649686329134</v>
      </c>
      <c r="P25" s="75">
        <v>20.790005320261056</v>
      </c>
      <c r="Q25" s="75">
        <v>5.8533399686329135</v>
      </c>
    </row>
    <row r="26" spans="2:17" x14ac:dyDescent="0.4">
      <c r="B26" s="42">
        <v>10.024999999999984</v>
      </c>
      <c r="C26" s="43">
        <v>40542.101197259377</v>
      </c>
      <c r="D26" s="44">
        <v>2010.9982236749058</v>
      </c>
      <c r="E26" s="75"/>
      <c r="F26" s="44">
        <v>0.18238707562965853</v>
      </c>
      <c r="G26" s="44">
        <v>3.7912202847426912E-2</v>
      </c>
      <c r="H26" s="44">
        <v>8.9084656220331307E-2</v>
      </c>
      <c r="I26" s="44">
        <v>1.8979828647514671E-2</v>
      </c>
      <c r="J26" s="44">
        <v>0.40975421169892745</v>
      </c>
      <c r="K26" s="44">
        <v>8.8794303305218425E-2</v>
      </c>
      <c r="L26" s="75"/>
      <c r="M26" s="75"/>
      <c r="N26" s="75"/>
      <c r="O26" s="75"/>
      <c r="P26" s="75"/>
      <c r="Q26" s="75"/>
    </row>
    <row r="27" spans="2:17" x14ac:dyDescent="0.4">
      <c r="B27" s="42">
        <v>10.124999999999986</v>
      </c>
      <c r="C27" s="43">
        <v>40527.308180833126</v>
      </c>
      <c r="D27" s="44">
        <v>2010.9577226032393</v>
      </c>
      <c r="E27" s="44">
        <f>+D27</f>
        <v>2010.9577226032393</v>
      </c>
      <c r="F27" s="44">
        <v>0.20485083199349424</v>
      </c>
      <c r="G27" s="44">
        <v>4.2224710714341508E-2</v>
      </c>
      <c r="H27" s="44">
        <v>7.5633308748959363E-2</v>
      </c>
      <c r="I27" s="44">
        <v>1.5835993157824229E-2</v>
      </c>
      <c r="J27" s="44">
        <v>0.30973475915419957</v>
      </c>
      <c r="K27" s="44">
        <v>6.5474686039631524E-2</v>
      </c>
      <c r="L27" s="44">
        <v>0.40795324086712303</v>
      </c>
      <c r="M27" s="44">
        <v>7.3544816396906187E-2</v>
      </c>
      <c r="N27" s="44">
        <v>7.5924842720560157</v>
      </c>
      <c r="O27" s="44">
        <v>2.2418477666498111</v>
      </c>
      <c r="P27" s="44">
        <v>2.407615727943984</v>
      </c>
      <c r="Q27" s="44">
        <v>3.2418577666498112</v>
      </c>
    </row>
    <row r="28" spans="2:17" x14ac:dyDescent="0.4">
      <c r="B28" s="42">
        <v>10.224999999999984</v>
      </c>
      <c r="C28" s="43">
        <v>40512.5151641025</v>
      </c>
      <c r="D28" s="44">
        <v>2010.9172215307392</v>
      </c>
      <c r="E28" s="75">
        <f t="shared" ref="E28" si="8">+AVERAGE(D28, D29)</f>
        <v>2010.896970994906</v>
      </c>
      <c r="F28" s="44">
        <v>0.14957734869437345</v>
      </c>
      <c r="G28" s="44">
        <v>3.0847321561553571E-2</v>
      </c>
      <c r="H28" s="44">
        <v>8.8708791198740894E-2</v>
      </c>
      <c r="I28" s="44">
        <v>1.8266249236656377E-2</v>
      </c>
      <c r="J28" s="44">
        <v>0.49752557254930974</v>
      </c>
      <c r="K28" s="44">
        <v>0.10345375080396035</v>
      </c>
      <c r="L28" s="75">
        <v>0.38724192364986548</v>
      </c>
      <c r="M28" s="75">
        <v>6.9811030586445069E-2</v>
      </c>
      <c r="N28" s="75">
        <v>25.324114505866138</v>
      </c>
      <c r="O28" s="75">
        <v>7.5058169278035907</v>
      </c>
      <c r="P28" s="75">
        <v>0</v>
      </c>
      <c r="Q28" s="75">
        <v>0</v>
      </c>
    </row>
    <row r="29" spans="2:17" x14ac:dyDescent="0.4">
      <c r="B29" s="42">
        <v>10.324999999999985</v>
      </c>
      <c r="C29" s="43">
        <v>40497.72214767625</v>
      </c>
      <c r="D29" s="44">
        <v>2010.8767204590727</v>
      </c>
      <c r="E29" s="75"/>
      <c r="F29" s="44">
        <v>0.22303513413890946</v>
      </c>
      <c r="G29" s="44">
        <v>4.7591295002353817E-2</v>
      </c>
      <c r="H29" s="44">
        <v>0.2269901381019955</v>
      </c>
      <c r="I29" s="44">
        <v>4.8062355370419002E-2</v>
      </c>
      <c r="J29" s="44">
        <v>0.85378453737529025</v>
      </c>
      <c r="K29" s="44">
        <v>0.18609138273028722</v>
      </c>
      <c r="L29" s="75"/>
      <c r="M29" s="75"/>
      <c r="N29" s="75"/>
      <c r="O29" s="75"/>
      <c r="P29" s="75"/>
      <c r="Q29" s="75"/>
    </row>
    <row r="30" spans="2:17" x14ac:dyDescent="0.4">
      <c r="B30" s="42">
        <v>10.424999999999983</v>
      </c>
      <c r="C30" s="43">
        <v>40482.929130945624</v>
      </c>
      <c r="D30" s="44">
        <v>2010.8362193865726</v>
      </c>
      <c r="E30" s="75">
        <f t="shared" ref="E30" si="9">+AVERAGE(D30, D31)</f>
        <v>2010.8169813774059</v>
      </c>
      <c r="F30" s="44">
        <v>0.4581865510235768</v>
      </c>
      <c r="G30" s="44">
        <v>9.3604570739398096E-2</v>
      </c>
      <c r="H30" s="44">
        <v>1.603916770284643E-2</v>
      </c>
      <c r="I30" s="44">
        <v>3.7738692992423969E-3</v>
      </c>
      <c r="J30" s="44">
        <v>2.9366627113597041E-2</v>
      </c>
      <c r="K30" s="44">
        <v>6.9161365134221163E-3</v>
      </c>
      <c r="L30" s="75">
        <v>0.56044066763001954</v>
      </c>
      <c r="M30" s="75">
        <v>0.10103487819976534</v>
      </c>
      <c r="N30" s="75">
        <v>15.430869799744697</v>
      </c>
      <c r="O30" s="75">
        <v>4.6709031636593998</v>
      </c>
      <c r="P30" s="75">
        <v>5.7064302002553031</v>
      </c>
      <c r="Q30" s="75">
        <v>6.7846331636594002</v>
      </c>
    </row>
    <row r="31" spans="2:17" x14ac:dyDescent="0.4">
      <c r="B31" s="42">
        <v>10.519999999999984</v>
      </c>
      <c r="C31" s="43">
        <v>40468.875765249373</v>
      </c>
      <c r="D31" s="44">
        <v>2010.7977433682393</v>
      </c>
      <c r="E31" s="75"/>
      <c r="F31" s="44">
        <v>0.34279538738935816</v>
      </c>
      <c r="G31" s="44">
        <v>7.0384229161996478E-2</v>
      </c>
      <c r="H31" s="44">
        <v>0.32236527501763979</v>
      </c>
      <c r="I31" s="44">
        <v>6.6585265656786116E-2</v>
      </c>
      <c r="J31" s="44">
        <v>0.78891072833679854</v>
      </c>
      <c r="K31" s="44">
        <v>0.16391965356073734</v>
      </c>
      <c r="L31" s="75"/>
      <c r="M31" s="75"/>
      <c r="N31" s="75"/>
      <c r="O31" s="75"/>
      <c r="P31" s="75"/>
      <c r="Q31" s="75"/>
    </row>
    <row r="32" spans="2:17" x14ac:dyDescent="0.4">
      <c r="B32" s="42">
        <v>10.614999999999984</v>
      </c>
      <c r="C32" s="43">
        <v>40454.822399553123</v>
      </c>
      <c r="D32" s="44">
        <v>2010.7592673499059</v>
      </c>
      <c r="E32" s="75">
        <f t="shared" ref="E32" si="10">+AVERAGE(D32, D33)</f>
        <v>2010.7390168140726</v>
      </c>
      <c r="F32" s="44">
        <v>0.19725544377542928</v>
      </c>
      <c r="G32" s="44">
        <v>4.233015514151324E-2</v>
      </c>
      <c r="H32" s="44">
        <v>0.1391036723269094</v>
      </c>
      <c r="I32" s="44">
        <v>3.0541138087321392E-2</v>
      </c>
      <c r="J32" s="44">
        <v>0.59159456538589483</v>
      </c>
      <c r="K32" s="44">
        <v>0.13248792474026572</v>
      </c>
      <c r="L32" s="75">
        <v>0.70820014079733007</v>
      </c>
      <c r="M32" s="75">
        <v>0.12767259604677952</v>
      </c>
      <c r="N32" s="75">
        <v>14.917497545227246</v>
      </c>
      <c r="O32" s="75">
        <v>4.4805160026499529</v>
      </c>
      <c r="P32" s="75">
        <v>12.244102454772754</v>
      </c>
      <c r="Q32" s="75">
        <v>7.1966760026499532</v>
      </c>
    </row>
    <row r="33" spans="2:17" x14ac:dyDescent="0.4">
      <c r="B33" s="42">
        <v>10.714999999999982</v>
      </c>
      <c r="C33" s="43">
        <v>40440.029383126872</v>
      </c>
      <c r="D33" s="44">
        <v>2010.7187662782392</v>
      </c>
      <c r="E33" s="75"/>
      <c r="F33" s="44">
        <v>0.27040769258519903</v>
      </c>
      <c r="G33" s="44">
        <v>5.5626129191729608E-2</v>
      </c>
      <c r="H33" s="44">
        <v>6.0053997916943283E-2</v>
      </c>
      <c r="I33" s="44">
        <v>1.2709805179379165E-2</v>
      </c>
      <c r="J33" s="44">
        <v>0.18631055521626122</v>
      </c>
      <c r="K33" s="44">
        <v>3.9667530101733274E-2</v>
      </c>
      <c r="L33" s="75"/>
      <c r="M33" s="75"/>
      <c r="N33" s="75"/>
      <c r="O33" s="75"/>
      <c r="P33" s="75"/>
      <c r="Q33" s="75"/>
    </row>
    <row r="34" spans="2:17" x14ac:dyDescent="0.4">
      <c r="B34" s="42">
        <v>10.815</v>
      </c>
      <c r="C34" s="43">
        <v>40423.152978874372</v>
      </c>
      <c r="D34" s="44">
        <v>2010.6725612015725</v>
      </c>
      <c r="E34" s="44"/>
      <c r="F34" s="44">
        <v>0.25178987529022506</v>
      </c>
      <c r="G34" s="44">
        <v>5.1738996442848205E-2</v>
      </c>
      <c r="H34" s="44">
        <v>0.17888993609261244</v>
      </c>
      <c r="I34" s="44">
        <v>3.6961636583432496E-2</v>
      </c>
      <c r="J34" s="44">
        <v>0.59602190877490324</v>
      </c>
      <c r="K34" s="44">
        <v>0.12402166486941943</v>
      </c>
      <c r="L34" s="44"/>
      <c r="M34" s="44"/>
      <c r="N34" s="44"/>
      <c r="O34" s="44"/>
      <c r="P34" s="44"/>
      <c r="Q34" s="44"/>
    </row>
    <row r="35" spans="2:17" x14ac:dyDescent="0.4">
      <c r="B35" s="42">
        <v>10.914999999999981</v>
      </c>
      <c r="C35" s="43">
        <v>40405.3836354675</v>
      </c>
      <c r="D35" s="44">
        <v>2010.6239113907393</v>
      </c>
      <c r="E35" s="75">
        <f t="shared" ref="E35" si="11">+AVERAGE(D35, D36)</f>
        <v>2010.5995864853226</v>
      </c>
      <c r="F35" s="44">
        <v>0.30919527786058848</v>
      </c>
      <c r="G35" s="44">
        <v>6.428290952082033E-2</v>
      </c>
      <c r="H35" s="44">
        <v>0.12386191124843229</v>
      </c>
      <c r="I35" s="44">
        <v>2.5964171541192925E-2</v>
      </c>
      <c r="J35" s="44">
        <v>0.3360620732175898</v>
      </c>
      <c r="K35" s="44">
        <v>7.136938762876037E-2</v>
      </c>
      <c r="L35" s="75">
        <v>0.38978417087815137</v>
      </c>
      <c r="M35" s="75">
        <v>7.026934072326961E-2</v>
      </c>
      <c r="N35" s="75">
        <v>11.693843784352337</v>
      </c>
      <c r="O35" s="75">
        <v>3.4811473741686645</v>
      </c>
      <c r="P35" s="75">
        <v>4.0272562156476628</v>
      </c>
      <c r="Q35" s="75">
        <v>5.0532573741686644</v>
      </c>
    </row>
    <row r="36" spans="2:17" x14ac:dyDescent="0.4">
      <c r="B36" s="42">
        <v>11.014999999999983</v>
      </c>
      <c r="C36" s="43">
        <v>40387.614292060622</v>
      </c>
      <c r="D36" s="44">
        <v>2010.5752615799058</v>
      </c>
      <c r="E36" s="75"/>
      <c r="F36" s="44">
        <v>0.42517316823356543</v>
      </c>
      <c r="G36" s="44">
        <v>8.7943791009058095E-2</v>
      </c>
      <c r="H36" s="44">
        <v>0.12356461620530745</v>
      </c>
      <c r="I36" s="44">
        <v>2.6693480895115237E-2</v>
      </c>
      <c r="J36" s="44">
        <v>0.24380513758348638</v>
      </c>
      <c r="K36" s="44">
        <v>5.293991204640662E-2</v>
      </c>
      <c r="L36" s="75"/>
      <c r="M36" s="75"/>
      <c r="N36" s="75"/>
      <c r="O36" s="75"/>
      <c r="P36" s="75"/>
      <c r="Q36" s="75"/>
    </row>
    <row r="37" spans="2:17" x14ac:dyDescent="0.4">
      <c r="B37" s="42">
        <v>11.114999999999981</v>
      </c>
      <c r="C37" s="43">
        <v>40369.844948958125</v>
      </c>
      <c r="D37" s="44">
        <v>2010.5266117699059</v>
      </c>
      <c r="E37" s="75">
        <f t="shared" ref="E37" si="12">+AVERAGE(D37, D38)</f>
        <v>2010.5022868644892</v>
      </c>
      <c r="F37" s="44">
        <v>0.26778719204676943</v>
      </c>
      <c r="G37" s="44">
        <v>5.5297765092016955E-2</v>
      </c>
      <c r="H37" s="44">
        <v>6.6931374740108782E-2</v>
      </c>
      <c r="I37" s="44">
        <v>1.4575932557527288E-2</v>
      </c>
      <c r="J37" s="44">
        <v>0.20967879964701155</v>
      </c>
      <c r="K37" s="44">
        <v>4.5946056432503664E-2</v>
      </c>
      <c r="L37" s="75">
        <v>0.16586600785746025</v>
      </c>
      <c r="M37" s="75">
        <v>2.9901919809329297E-2</v>
      </c>
      <c r="N37" s="75">
        <v>13.223420523267931</v>
      </c>
      <c r="O37" s="75">
        <v>3.9507897599729529</v>
      </c>
      <c r="P37" s="75">
        <v>0</v>
      </c>
      <c r="Q37" s="75">
        <v>0</v>
      </c>
    </row>
    <row r="38" spans="2:17" x14ac:dyDescent="0.4">
      <c r="B38" s="42">
        <v>11.214999999999982</v>
      </c>
      <c r="C38" s="43">
        <v>40352.075605551247</v>
      </c>
      <c r="D38" s="44">
        <v>2010.4779619590724</v>
      </c>
      <c r="E38" s="75"/>
      <c r="F38" s="44">
        <v>0.36397934258581388</v>
      </c>
      <c r="G38" s="44">
        <v>7.5236140810110277E-2</v>
      </c>
      <c r="H38" s="44">
        <v>0.11927303676133788</v>
      </c>
      <c r="I38" s="44">
        <v>2.5249798519612482E-2</v>
      </c>
      <c r="J38" s="44">
        <v>0.27490340450102863</v>
      </c>
      <c r="K38" s="44">
        <v>5.8658198881858324E-2</v>
      </c>
      <c r="L38" s="75"/>
      <c r="M38" s="75"/>
      <c r="N38" s="75"/>
      <c r="O38" s="75"/>
      <c r="P38" s="75"/>
      <c r="Q38" s="75"/>
    </row>
    <row r="39" spans="2:17" x14ac:dyDescent="0.4">
      <c r="B39" s="42">
        <v>11.31499999999998</v>
      </c>
      <c r="C39" s="43">
        <v>40336.117963932498</v>
      </c>
      <c r="D39" s="44">
        <v>2010.4342723174059</v>
      </c>
      <c r="E39" s="44">
        <f>+D39</f>
        <v>2010.4342723174059</v>
      </c>
      <c r="F39" s="44">
        <v>0.41736354247379021</v>
      </c>
      <c r="G39" s="44">
        <v>8.5261698723816975E-2</v>
      </c>
      <c r="H39" s="44">
        <v>3.6872159107826402E-2</v>
      </c>
      <c r="I39" s="44">
        <v>8.0850823588684163E-3</v>
      </c>
      <c r="J39" s="44">
        <v>7.4113724201391021E-2</v>
      </c>
      <c r="K39" s="44">
        <v>1.6270888385173304E-2</v>
      </c>
      <c r="L39" s="44">
        <v>0.23088661394797602</v>
      </c>
      <c r="M39" s="44">
        <v>4.1623676270384338E-2</v>
      </c>
      <c r="N39" s="44">
        <v>4.5338144358648442</v>
      </c>
      <c r="O39" s="44">
        <v>1.3654053406975144</v>
      </c>
      <c r="P39" s="44">
        <v>9.5903855641351559</v>
      </c>
      <c r="Q39" s="44">
        <v>2.7778253406975146</v>
      </c>
    </row>
    <row r="40" spans="2:17" x14ac:dyDescent="0.4">
      <c r="B40" s="42">
        <v>11.414999999999981</v>
      </c>
      <c r="C40" s="43">
        <v>40321.908329980623</v>
      </c>
      <c r="D40" s="44">
        <v>2010.395368459906</v>
      </c>
      <c r="E40" s="75">
        <f>+AVERAGE(D40, D41)</f>
        <v>2010.375430232406</v>
      </c>
      <c r="F40" s="44">
        <v>0.21690100365252052</v>
      </c>
      <c r="G40" s="44">
        <v>4.5218623620490173E-2</v>
      </c>
      <c r="H40" s="44">
        <v>0.14526188375628105</v>
      </c>
      <c r="I40" s="44">
        <v>3.0750549286942864E-2</v>
      </c>
      <c r="J40" s="44">
        <v>0.56182969275841332</v>
      </c>
      <c r="K40" s="44">
        <v>0.12039694124773899</v>
      </c>
      <c r="L40" s="75">
        <v>0.53109719549037504</v>
      </c>
      <c r="M40" s="75">
        <v>9.5744908529783471E-2</v>
      </c>
      <c r="N40" s="75">
        <v>17.171219450287985</v>
      </c>
      <c r="O40" s="75">
        <v>5.1190372034655907</v>
      </c>
      <c r="P40" s="75">
        <v>4.8693805497120124</v>
      </c>
      <c r="Q40" s="75">
        <v>7.3230972034655899</v>
      </c>
    </row>
    <row r="41" spans="2:17" x14ac:dyDescent="0.4">
      <c r="B41" s="42">
        <v>11.517499999999981</v>
      </c>
      <c r="C41" s="43">
        <v>40307.343454791873</v>
      </c>
      <c r="D41" s="44">
        <v>2010.355492004906</v>
      </c>
      <c r="E41" s="75"/>
      <c r="F41" s="44">
        <v>0.20345844989713749</v>
      </c>
      <c r="G41" s="44">
        <v>4.2026196698495444E-2</v>
      </c>
      <c r="H41" s="44">
        <v>6.4438723174021176E-2</v>
      </c>
      <c r="I41" s="44">
        <v>1.3844774817761986E-2</v>
      </c>
      <c r="J41" s="44">
        <v>0.26569646289957505</v>
      </c>
      <c r="K41" s="44">
        <v>5.7496098818611646E-2</v>
      </c>
      <c r="L41" s="75"/>
      <c r="M41" s="75"/>
      <c r="N41" s="75"/>
      <c r="O41" s="75"/>
      <c r="P41" s="75"/>
      <c r="Q41" s="75"/>
    </row>
    <row r="42" spans="2:17" s="48" customFormat="1" x14ac:dyDescent="0.4">
      <c r="B42" s="45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2:17" x14ac:dyDescent="0.4">
      <c r="B43" s="42">
        <v>68.109999999998479</v>
      </c>
      <c r="C43" s="43">
        <v>27539.88339446875</v>
      </c>
      <c r="D43" s="44">
        <v>1975.4000914290725</v>
      </c>
      <c r="E43" s="75">
        <f t="shared" ref="E43" si="13">+AVERAGE(D43, D44)</f>
        <v>1975.3787768040725</v>
      </c>
      <c r="F43" s="44">
        <v>0.22389232713001339</v>
      </c>
      <c r="G43" s="44">
        <v>4.6074273078408653E-2</v>
      </c>
      <c r="H43" s="44">
        <v>6.7758976920732336E-2</v>
      </c>
      <c r="I43" s="44">
        <v>1.4766391106380517E-2</v>
      </c>
      <c r="J43" s="44">
        <v>0.25388801927535454</v>
      </c>
      <c r="K43" s="44">
        <v>5.5734334056666307E-2</v>
      </c>
      <c r="L43" s="75">
        <v>2.6116131731516345</v>
      </c>
      <c r="M43" s="75">
        <v>0.47081526037377164</v>
      </c>
      <c r="N43" s="75">
        <v>9.8479775880850227</v>
      </c>
      <c r="O43" s="75">
        <v>2.9340191159871654</v>
      </c>
      <c r="P43" s="75">
        <v>55.694372411914976</v>
      </c>
      <c r="Q43" s="75">
        <v>9.4882541159871661</v>
      </c>
    </row>
    <row r="44" spans="2:17" x14ac:dyDescent="0.4">
      <c r="B44" s="42">
        <v>68.15999999999849</v>
      </c>
      <c r="C44" s="43">
        <v>27524.31306090625</v>
      </c>
      <c r="D44" s="44">
        <v>1975.3574621790726</v>
      </c>
      <c r="E44" s="75"/>
      <c r="F44" s="44">
        <v>0.18759775188728922</v>
      </c>
      <c r="G44" s="44">
        <v>3.8651281114389882E-2</v>
      </c>
      <c r="H44" s="44">
        <v>0.11872517350269049</v>
      </c>
      <c r="I44" s="44">
        <v>2.478825649540958E-2</v>
      </c>
      <c r="J44" s="44">
        <v>0.53092082563011211</v>
      </c>
      <c r="K44" s="44">
        <v>0.11184018552851568</v>
      </c>
      <c r="L44" s="75"/>
      <c r="M44" s="75"/>
      <c r="N44" s="75"/>
      <c r="O44" s="75"/>
      <c r="P44" s="75"/>
      <c r="Q44" s="75"/>
    </row>
    <row r="45" spans="2:17" x14ac:dyDescent="0.4">
      <c r="B45" s="42">
        <v>68.209999999998473</v>
      </c>
      <c r="C45" s="43">
        <v>27510.27109161875</v>
      </c>
      <c r="D45" s="44">
        <v>1975.3190173624059</v>
      </c>
      <c r="E45" s="44">
        <f t="shared" ref="E45:E49" si="14">+D45</f>
        <v>1975.3190173624059</v>
      </c>
      <c r="F45" s="44">
        <v>0.14302505662274345</v>
      </c>
      <c r="G45" s="44">
        <v>2.9511226190872354E-2</v>
      </c>
      <c r="H45" s="44">
        <v>0.10890520183757119</v>
      </c>
      <c r="I45" s="44">
        <v>2.2721339620131849E-2</v>
      </c>
      <c r="J45" s="44">
        <v>0.63877965230972678</v>
      </c>
      <c r="K45" s="44">
        <v>0.13470544682123964</v>
      </c>
      <c r="L45" s="44">
        <v>2.7638650583479554</v>
      </c>
      <c r="M45" s="44">
        <v>0.49826285931684122</v>
      </c>
      <c r="N45" s="44">
        <v>7.3993200720210295</v>
      </c>
      <c r="O45" s="44">
        <v>2.1821108769622595</v>
      </c>
      <c r="P45" s="44">
        <v>24.615979927978973</v>
      </c>
      <c r="Q45" s="44">
        <v>5.3836408769622599</v>
      </c>
    </row>
    <row r="46" spans="2:17" x14ac:dyDescent="0.4">
      <c r="B46" s="42">
        <v>68.269999999998475</v>
      </c>
      <c r="C46" s="43">
        <v>27493.4207303</v>
      </c>
      <c r="D46" s="44">
        <v>1975.2728835874059</v>
      </c>
      <c r="E46" s="44">
        <f t="shared" si="14"/>
        <v>1975.2728835874059</v>
      </c>
      <c r="F46" s="44">
        <v>0.23205854443283</v>
      </c>
      <c r="G46" s="44">
        <v>4.909198263859052E-2</v>
      </c>
      <c r="H46" s="44">
        <v>0.29487037043326675</v>
      </c>
      <c r="I46" s="44">
        <v>6.2867467404641372E-2</v>
      </c>
      <c r="J46" s="44">
        <v>1.0659777733261064</v>
      </c>
      <c r="K46" s="44">
        <v>0.23135018298530344</v>
      </c>
      <c r="L46" s="44">
        <v>3.6638937032267642</v>
      </c>
      <c r="M46" s="44">
        <v>0.66051783074168702</v>
      </c>
      <c r="N46" s="44">
        <v>24.888946507912152</v>
      </c>
      <c r="O46" s="44">
        <v>7.4501742435019569</v>
      </c>
      <c r="P46" s="44">
        <v>60.65735349208785</v>
      </c>
      <c r="Q46" s="44">
        <v>16.004804243501958</v>
      </c>
    </row>
    <row r="47" spans="2:17" x14ac:dyDescent="0.4">
      <c r="B47" s="42">
        <v>68.329999999998478</v>
      </c>
      <c r="C47" s="43">
        <v>27476.570365937499</v>
      </c>
      <c r="D47" s="44">
        <v>1975.2267498040726</v>
      </c>
      <c r="E47" s="44">
        <f t="shared" si="14"/>
        <v>1975.2267498040726</v>
      </c>
      <c r="F47" s="44">
        <v>0.27171695972797244</v>
      </c>
      <c r="G47" s="44">
        <v>5.5996342795240489E-2</v>
      </c>
      <c r="H47" s="44">
        <v>3.555013961500552E-2</v>
      </c>
      <c r="I47" s="44">
        <v>8.0679522797369035E-3</v>
      </c>
      <c r="J47" s="44">
        <v>0.10975874734567989</v>
      </c>
      <c r="K47" s="44">
        <v>2.5100776795585866E-2</v>
      </c>
      <c r="L47" s="44">
        <v>3.9633180387090747</v>
      </c>
      <c r="M47" s="44">
        <v>0.71449732047684711</v>
      </c>
      <c r="N47" s="44">
        <v>1.5282519863700685</v>
      </c>
      <c r="O47" s="44">
        <v>0.47054111730653359</v>
      </c>
      <c r="P47" s="44">
        <v>53.655948013629931</v>
      </c>
      <c r="Q47" s="44">
        <v>5.9889611173065331</v>
      </c>
    </row>
    <row r="48" spans="2:17" x14ac:dyDescent="0.4">
      <c r="B48" s="42">
        <v>68.394999999998475</v>
      </c>
      <c r="C48" s="43">
        <v>27458.591287762501</v>
      </c>
      <c r="D48" s="44">
        <v>1975.1775257707393</v>
      </c>
      <c r="E48" s="44">
        <f t="shared" si="14"/>
        <v>1975.1775257707393</v>
      </c>
      <c r="F48" s="44">
        <v>0.22413322030180891</v>
      </c>
      <c r="G48" s="44">
        <v>4.6323346380604105E-2</v>
      </c>
      <c r="H48" s="44">
        <v>3.3173289000375861E-2</v>
      </c>
      <c r="I48" s="44">
        <v>7.190816733390698E-3</v>
      </c>
      <c r="J48" s="44">
        <v>0.12416433846361323</v>
      </c>
      <c r="K48" s="44">
        <v>2.7213299230411794E-2</v>
      </c>
      <c r="L48" s="44">
        <v>1.4587386059279357</v>
      </c>
      <c r="M48" s="44">
        <v>0.26297784205860153</v>
      </c>
      <c r="N48" s="44">
        <v>4.8850441298008596</v>
      </c>
      <c r="O48" s="44">
        <v>1.4698723496755699</v>
      </c>
      <c r="P48" s="44">
        <v>52.50665587019914</v>
      </c>
      <c r="Q48" s="44">
        <v>7.2090423496755704</v>
      </c>
    </row>
    <row r="49" spans="2:17" x14ac:dyDescent="0.4">
      <c r="B49" s="42">
        <v>68.459999999998473</v>
      </c>
      <c r="C49" s="43">
        <v>27440.882199343752</v>
      </c>
      <c r="D49" s="44">
        <v>1975.1290409290725</v>
      </c>
      <c r="E49" s="44">
        <f t="shared" si="14"/>
        <v>1975.1290409290725</v>
      </c>
      <c r="F49" s="44">
        <v>0.25112217986677043</v>
      </c>
      <c r="G49" s="44">
        <v>5.1736554369197087E-2</v>
      </c>
      <c r="H49" s="44">
        <v>8.2982519844268673E-2</v>
      </c>
      <c r="I49" s="44">
        <v>1.7653373532836126E-2</v>
      </c>
      <c r="J49" s="44">
        <v>0.2772146154588761</v>
      </c>
      <c r="K49" s="44">
        <v>5.9505715387914777E-2</v>
      </c>
      <c r="L49" s="44">
        <v>2.3606493124031243</v>
      </c>
      <c r="M49" s="44">
        <v>0.42557210696291375</v>
      </c>
      <c r="N49" s="44">
        <v>6.4362684514260833</v>
      </c>
      <c r="O49" s="44">
        <v>1.9155560867339534</v>
      </c>
      <c r="P49" s="44">
        <v>48.372431548573921</v>
      </c>
      <c r="Q49" s="44">
        <v>7.3964260867339533</v>
      </c>
    </row>
    <row r="50" spans="2:17" x14ac:dyDescent="0.4">
      <c r="B50" s="42">
        <v>68.509999999998456</v>
      </c>
      <c r="C50" s="43">
        <v>27421.943496799999</v>
      </c>
      <c r="D50" s="44">
        <v>1975.0771895874059</v>
      </c>
      <c r="E50" s="75">
        <f t="shared" ref="E50" si="15">+AVERAGE(D50, D51)</f>
        <v>1975.0508933207393</v>
      </c>
      <c r="F50" s="44">
        <v>0.29930976128662617</v>
      </c>
      <c r="G50" s="44">
        <v>6.1961676688247348E-2</v>
      </c>
      <c r="H50" s="44">
        <v>5.6765312336330108E-2</v>
      </c>
      <c r="I50" s="44">
        <v>1.2091870794937447E-2</v>
      </c>
      <c r="J50" s="44">
        <v>0.15910239932080739</v>
      </c>
      <c r="K50" s="44">
        <v>3.4353855834558682E-2</v>
      </c>
      <c r="L50" s="75">
        <v>1.0993010321062662</v>
      </c>
      <c r="M50" s="75">
        <v>0.19817931192148142</v>
      </c>
      <c r="N50" s="75">
        <v>3.6539929016450117</v>
      </c>
      <c r="O50" s="75">
        <v>1.0965731628050071</v>
      </c>
      <c r="P50" s="75">
        <v>21.061757098354988</v>
      </c>
      <c r="Q50" s="75">
        <v>3.5681481628050071</v>
      </c>
    </row>
    <row r="51" spans="2:17" x14ac:dyDescent="0.4">
      <c r="B51" s="42">
        <v>68.559999999998468</v>
      </c>
      <c r="C51" s="43">
        <v>27402.734074</v>
      </c>
      <c r="D51" s="44">
        <v>1975.0245970540725</v>
      </c>
      <c r="E51" s="75"/>
      <c r="F51" s="44">
        <v>0.2116686918433158</v>
      </c>
      <c r="G51" s="44">
        <v>4.3569687628547418E-2</v>
      </c>
      <c r="H51" s="44">
        <v>4.1869151149104569E-2</v>
      </c>
      <c r="I51" s="44">
        <v>9.1513406894128246E-3</v>
      </c>
      <c r="J51" s="44">
        <v>0.16594039064812593</v>
      </c>
      <c r="K51" s="44">
        <v>3.6548317282825336E-2</v>
      </c>
      <c r="L51" s="75"/>
      <c r="M51" s="75"/>
      <c r="N51" s="75"/>
      <c r="O51" s="75"/>
      <c r="P51" s="75"/>
      <c r="Q51" s="75"/>
    </row>
    <row r="52" spans="2:17" x14ac:dyDescent="0.4">
      <c r="B52" s="42">
        <v>68.60999999999845</v>
      </c>
      <c r="C52" s="43">
        <v>27383.530577381251</v>
      </c>
      <c r="D52" s="44">
        <v>1974.9720207457392</v>
      </c>
      <c r="E52" s="75">
        <f t="shared" ref="E52" si="16">+AVERAGE(D52, D53)</f>
        <v>1974.9472961415727</v>
      </c>
      <c r="F52" s="44">
        <v>0.25771601535924127</v>
      </c>
      <c r="G52" s="44">
        <v>5.321352608678382E-2</v>
      </c>
      <c r="H52" s="44">
        <v>6.0423083974142804E-2</v>
      </c>
      <c r="I52" s="44">
        <v>1.2872776802013668E-2</v>
      </c>
      <c r="J52" s="44">
        <v>0.19668718177308328</v>
      </c>
      <c r="K52" s="44">
        <v>4.2362971943706147E-2</v>
      </c>
      <c r="L52" s="75">
        <v>1.7323937539083458</v>
      </c>
      <c r="M52" s="75">
        <v>0.31231172545050429</v>
      </c>
      <c r="N52" s="75">
        <v>3.0838861143477727</v>
      </c>
      <c r="O52" s="75">
        <v>0.9375661412077877</v>
      </c>
      <c r="P52" s="75">
        <v>42.245863885652234</v>
      </c>
      <c r="Q52" s="75">
        <v>5.4705411412077884</v>
      </c>
    </row>
    <row r="53" spans="2:17" x14ac:dyDescent="0.4">
      <c r="B53" s="42">
        <v>68.659999999998462</v>
      </c>
      <c r="C53" s="43">
        <v>27365.4692540375</v>
      </c>
      <c r="D53" s="44">
        <v>1974.9225715374059</v>
      </c>
      <c r="E53" s="75"/>
      <c r="F53" s="44">
        <v>0.25803539271995535</v>
      </c>
      <c r="G53" s="44">
        <v>5.293835061218137E-2</v>
      </c>
      <c r="H53" s="44">
        <v>1.2005092256639203E-2</v>
      </c>
      <c r="I53" s="44">
        <v>2.7665862685658849E-3</v>
      </c>
      <c r="J53" s="44">
        <v>3.9030202163989357E-2</v>
      </c>
      <c r="K53" s="44">
        <v>9.0359777592933007E-3</v>
      </c>
      <c r="L53" s="75"/>
      <c r="M53" s="75"/>
      <c r="N53" s="75"/>
      <c r="O53" s="75"/>
      <c r="P53" s="75"/>
      <c r="Q53" s="75"/>
    </row>
    <row r="54" spans="2:17" x14ac:dyDescent="0.4">
      <c r="B54" s="42">
        <v>68.709999999998445</v>
      </c>
      <c r="C54" s="43">
        <v>27347.407930693749</v>
      </c>
      <c r="D54" s="44">
        <v>1974.8731223290724</v>
      </c>
      <c r="E54" s="75">
        <f t="shared" ref="E54" si="17">+AVERAGE(D54, D55)</f>
        <v>1974.8483977207393</v>
      </c>
      <c r="F54" s="44">
        <v>0.27967171073606306</v>
      </c>
      <c r="G54" s="44">
        <v>5.8840014157447086E-2</v>
      </c>
      <c r="H54" s="44">
        <v>5.8948536771480202E-2</v>
      </c>
      <c r="I54" s="44">
        <v>1.3648655710615857E-2</v>
      </c>
      <c r="J54" s="44">
        <v>0.17682312771313347</v>
      </c>
      <c r="K54" s="44">
        <v>4.1570607863537605E-2</v>
      </c>
      <c r="L54" s="75">
        <v>2.8812530569190975</v>
      </c>
      <c r="M54" s="75">
        <v>0.51942528171545854</v>
      </c>
      <c r="N54" s="75">
        <v>11.4842063542837</v>
      </c>
      <c r="O54" s="75">
        <v>3.4839124473345295</v>
      </c>
      <c r="P54" s="75">
        <v>70.005793645716309</v>
      </c>
      <c r="Q54" s="75">
        <v>11.63291244733453</v>
      </c>
    </row>
    <row r="55" spans="2:17" x14ac:dyDescent="0.4">
      <c r="B55" s="42">
        <v>68.759999999998456</v>
      </c>
      <c r="C55" s="43">
        <v>27329.346604306251</v>
      </c>
      <c r="D55" s="44">
        <v>1974.8236731124059</v>
      </c>
      <c r="E55" s="75"/>
      <c r="F55" s="44">
        <v>0.17830324377423762</v>
      </c>
      <c r="G55" s="44">
        <v>3.6892911443321755E-2</v>
      </c>
      <c r="H55" s="44">
        <v>0.13502241401440745</v>
      </c>
      <c r="I55" s="44">
        <v>2.7971953814104375E-2</v>
      </c>
      <c r="J55" s="44">
        <v>0.6352741766081238</v>
      </c>
      <c r="K55" s="44">
        <v>0.13341553767947775</v>
      </c>
      <c r="L55" s="75"/>
      <c r="M55" s="75"/>
      <c r="N55" s="75"/>
      <c r="O55" s="75"/>
      <c r="P55" s="75"/>
      <c r="Q55" s="75"/>
    </row>
    <row r="56" spans="2:17" x14ac:dyDescent="0.4">
      <c r="B56" s="42">
        <v>68.809999999998439</v>
      </c>
      <c r="C56" s="43">
        <v>27311.2852809625</v>
      </c>
      <c r="D56" s="44">
        <v>1974.7742239040726</v>
      </c>
      <c r="E56" s="75">
        <f t="shared" ref="E56" si="18">+AVERAGE(D56, D57)</f>
        <v>1974.7445543749059</v>
      </c>
      <c r="F56" s="44">
        <v>0.22636436644388089</v>
      </c>
      <c r="G56" s="44">
        <v>4.6707130746324092E-2</v>
      </c>
      <c r="H56" s="44">
        <v>5.1293366902624024E-2</v>
      </c>
      <c r="I56" s="44">
        <v>1.1381740277751061E-2</v>
      </c>
      <c r="J56" s="44">
        <v>0.19009369928922484</v>
      </c>
      <c r="K56" s="44">
        <v>4.2582386481118957E-2</v>
      </c>
      <c r="L56" s="75">
        <v>1.1312757385960486</v>
      </c>
      <c r="M56" s="75">
        <v>0.2039436341098225</v>
      </c>
      <c r="N56" s="75">
        <v>7.7112983428088455</v>
      </c>
      <c r="O56" s="75">
        <v>2.3199748224865258</v>
      </c>
      <c r="P56" s="75">
        <v>32.280901657191151</v>
      </c>
      <c r="Q56" s="75">
        <v>6.3191948224865255</v>
      </c>
    </row>
    <row r="57" spans="2:17" x14ac:dyDescent="0.4">
      <c r="B57" s="42">
        <v>68.869999999998441</v>
      </c>
      <c r="C57" s="43">
        <v>27289.611689906251</v>
      </c>
      <c r="D57" s="44">
        <v>1974.7148848457391</v>
      </c>
      <c r="E57" s="75"/>
      <c r="F57" s="44">
        <v>0.24235499368530472</v>
      </c>
      <c r="G57" s="44">
        <v>4.9978227846615951E-2</v>
      </c>
      <c r="H57" s="44">
        <v>7.1117316185583604E-2</v>
      </c>
      <c r="I57" s="44">
        <v>1.5095080757080527E-2</v>
      </c>
      <c r="J57" s="44">
        <v>0.24617160886064257</v>
      </c>
      <c r="K57" s="44">
        <v>5.2737483922917897E-2</v>
      </c>
      <c r="L57" s="75"/>
      <c r="M57" s="75"/>
      <c r="N57" s="75"/>
      <c r="O57" s="75"/>
      <c r="P57" s="75"/>
      <c r="Q57" s="75"/>
    </row>
    <row r="58" spans="2:17" x14ac:dyDescent="0.4">
      <c r="B58" s="42">
        <v>68.929999999998444</v>
      </c>
      <c r="C58" s="43">
        <v>27267.938101893749</v>
      </c>
      <c r="D58" s="44">
        <v>1974.6555457957393</v>
      </c>
      <c r="E58" s="75">
        <f t="shared" ref="E58" si="19">+AVERAGE(D58, D59)</f>
        <v>1974.6308211874059</v>
      </c>
      <c r="F58" s="44">
        <v>0.27319581999633241</v>
      </c>
      <c r="G58" s="44">
        <v>5.632112446061751E-2</v>
      </c>
      <c r="H58" s="44">
        <v>7.7043682520739717E-2</v>
      </c>
      <c r="I58" s="44">
        <v>1.6298609311077319E-2</v>
      </c>
      <c r="J58" s="44">
        <v>0.2365797456562094</v>
      </c>
      <c r="K58" s="44">
        <v>5.0492970510039981E-2</v>
      </c>
      <c r="L58" s="75">
        <v>2.2643728256242919</v>
      </c>
      <c r="M58" s="75">
        <v>0.40821561647778321</v>
      </c>
      <c r="N58" s="75">
        <v>7.1746873903835375</v>
      </c>
      <c r="O58" s="75">
        <v>2.1269883610850391</v>
      </c>
      <c r="P58" s="75">
        <v>44.737512609616459</v>
      </c>
      <c r="Q58" s="75">
        <v>7.3182083610850395</v>
      </c>
    </row>
    <row r="59" spans="2:17" x14ac:dyDescent="0.4">
      <c r="B59" s="42">
        <v>68.979999999998427</v>
      </c>
      <c r="C59" s="43">
        <v>27249.876775506251</v>
      </c>
      <c r="D59" s="44">
        <v>1974.6060965790725</v>
      </c>
      <c r="E59" s="75"/>
      <c r="F59" s="44">
        <v>0.25403984947042402</v>
      </c>
      <c r="G59" s="44">
        <v>5.2366363082231457E-2</v>
      </c>
      <c r="H59" s="44">
        <v>0.11789754476560912</v>
      </c>
      <c r="I59" s="44">
        <v>2.4837041736457618E-2</v>
      </c>
      <c r="J59" s="44">
        <v>0.38932966134768371</v>
      </c>
      <c r="K59" s="44">
        <v>8.2792966138754517E-2</v>
      </c>
      <c r="L59" s="75"/>
      <c r="M59" s="75"/>
      <c r="N59" s="75"/>
      <c r="O59" s="75"/>
      <c r="P59" s="75"/>
      <c r="Q59" s="75"/>
    </row>
    <row r="60" spans="2:17" x14ac:dyDescent="0.4">
      <c r="B60" s="42">
        <v>69.029999999998438</v>
      </c>
      <c r="C60" s="43">
        <v>27231.8154521625</v>
      </c>
      <c r="D60" s="44">
        <v>1974.5566473707393</v>
      </c>
      <c r="E60" s="75">
        <f t="shared" ref="E60" si="20">+AVERAGE(D60, D61)</f>
        <v>1974.5340202290727</v>
      </c>
      <c r="F60" s="44">
        <v>0.17589661578343385</v>
      </c>
      <c r="G60" s="44">
        <v>3.6321136900060065E-2</v>
      </c>
      <c r="H60" s="44">
        <v>4.1667827606411599E-2</v>
      </c>
      <c r="I60" s="44">
        <v>9.0089696557816273E-3</v>
      </c>
      <c r="J60" s="44">
        <v>0.19872749246573482</v>
      </c>
      <c r="K60" s="44">
        <v>4.3422801912085307E-2</v>
      </c>
      <c r="L60" s="75">
        <v>2.8058466425546378</v>
      </c>
      <c r="M60" s="75">
        <v>0.50583119704096136</v>
      </c>
      <c r="N60" s="75">
        <v>7.8614646367835599</v>
      </c>
      <c r="O60" s="75">
        <v>2.3487277881262063</v>
      </c>
      <c r="P60" s="75">
        <v>80.179935363216444</v>
      </c>
      <c r="Q60" s="75">
        <v>11.152867788126208</v>
      </c>
    </row>
    <row r="61" spans="2:17" x14ac:dyDescent="0.4">
      <c r="B61" s="42">
        <v>69.079999999998421</v>
      </c>
      <c r="C61" s="43">
        <v>27215.286325175002</v>
      </c>
      <c r="D61" s="44">
        <v>1974.5113930874058</v>
      </c>
      <c r="E61" s="75"/>
      <c r="F61" s="44">
        <v>0.23707287461178328</v>
      </c>
      <c r="G61" s="44">
        <v>4.887897261160247E-2</v>
      </c>
      <c r="H61" s="44">
        <v>8.5444963475846014E-2</v>
      </c>
      <c r="I61" s="44">
        <v>1.8110967825205229E-2</v>
      </c>
      <c r="J61" s="44">
        <v>0.30235641025914606</v>
      </c>
      <c r="K61" s="44">
        <v>6.4697754294091775E-2</v>
      </c>
      <c r="L61" s="75"/>
      <c r="M61" s="75"/>
      <c r="N61" s="75"/>
      <c r="O61" s="75"/>
      <c r="P61" s="75"/>
      <c r="Q61" s="75"/>
    </row>
    <row r="62" spans="2:17" x14ac:dyDescent="0.4">
      <c r="B62" s="42">
        <v>69.129999999998432</v>
      </c>
      <c r="C62" s="43">
        <v>27199.353161393752</v>
      </c>
      <c r="D62" s="44">
        <v>1974.467770462406</v>
      </c>
      <c r="E62" s="75">
        <f t="shared" ref="E62" si="21">+AVERAGE(D62, D63)</f>
        <v>1974.4459591499058</v>
      </c>
      <c r="F62" s="44">
        <v>0.2335310335645239</v>
      </c>
      <c r="G62" s="44">
        <v>4.7863159604374018E-2</v>
      </c>
      <c r="H62" s="44">
        <v>8.549369850440218E-2</v>
      </c>
      <c r="I62" s="44">
        <v>1.7977362776805925E-2</v>
      </c>
      <c r="J62" s="44">
        <v>0.30711715899515718</v>
      </c>
      <c r="K62" s="44">
        <v>6.4857941661552829E-2</v>
      </c>
      <c r="L62" s="75">
        <v>2.5166737072189562</v>
      </c>
      <c r="M62" s="75">
        <v>0.45369980474949972</v>
      </c>
      <c r="N62" s="75">
        <v>11.917849157712526</v>
      </c>
      <c r="O62" s="75">
        <v>3.5030565543663839</v>
      </c>
      <c r="P62" s="75">
        <v>69.254000842287482</v>
      </c>
      <c r="Q62" s="75">
        <v>11.620241554366384</v>
      </c>
    </row>
    <row r="63" spans="2:17" x14ac:dyDescent="0.4">
      <c r="B63" s="42">
        <v>69.179999999998415</v>
      </c>
      <c r="C63" s="43">
        <v>27183.419997612502</v>
      </c>
      <c r="D63" s="44">
        <v>1974.4241478374058</v>
      </c>
      <c r="E63" s="75"/>
      <c r="F63" s="44">
        <v>0.23949819843219092</v>
      </c>
      <c r="G63" s="44">
        <v>4.9114079611130457E-2</v>
      </c>
      <c r="H63" s="44">
        <v>0.12329970088794751</v>
      </c>
      <c r="I63" s="44">
        <v>2.5495098569895874E-2</v>
      </c>
      <c r="J63" s="44">
        <v>0.43189119480771154</v>
      </c>
      <c r="K63" s="44">
        <v>8.9768166155936996E-2</v>
      </c>
      <c r="L63" s="75"/>
      <c r="M63" s="75"/>
      <c r="N63" s="75"/>
      <c r="O63" s="75"/>
      <c r="P63" s="75"/>
      <c r="Q63" s="75"/>
    </row>
    <row r="64" spans="2:17" x14ac:dyDescent="0.4">
      <c r="B64" s="42">
        <v>69.229999999998427</v>
      </c>
      <c r="C64" s="43">
        <v>27167.4868307875</v>
      </c>
      <c r="D64" s="44">
        <v>1974.3805252040725</v>
      </c>
      <c r="E64" s="75">
        <f t="shared" ref="E64" si="22">+AVERAGE(D64, D65)</f>
        <v>1974.3587138915725</v>
      </c>
      <c r="F64" s="44">
        <v>0.24237328900804012</v>
      </c>
      <c r="G64" s="44">
        <v>4.995653526445816E-2</v>
      </c>
      <c r="H64" s="44">
        <v>6.1854776376072333E-2</v>
      </c>
      <c r="I64" s="44">
        <v>1.344062112186243E-2</v>
      </c>
      <c r="J64" s="44">
        <v>0.21409329324010931</v>
      </c>
      <c r="K64" s="44">
        <v>4.6938052402214214E-2</v>
      </c>
      <c r="L64" s="75">
        <v>1.8418387176383837</v>
      </c>
      <c r="M64" s="75">
        <v>0.33204219687900166</v>
      </c>
      <c r="N64" s="75">
        <v>4.4586960558391073</v>
      </c>
      <c r="O64" s="75">
        <v>1.3339279320520434</v>
      </c>
      <c r="P64" s="75">
        <v>42.279503944160894</v>
      </c>
      <c r="Q64" s="75">
        <v>6.0077479320520437</v>
      </c>
    </row>
    <row r="65" spans="2:75" x14ac:dyDescent="0.4">
      <c r="B65" s="42">
        <v>69.27999999999841</v>
      </c>
      <c r="C65" s="43">
        <v>27151.55366700625</v>
      </c>
      <c r="D65" s="44">
        <v>1974.3369025790726</v>
      </c>
      <c r="E65" s="75"/>
      <c r="F65" s="44">
        <v>0.30036101367011847</v>
      </c>
      <c r="G65" s="44">
        <v>6.1604275676722053E-2</v>
      </c>
      <c r="H65" s="44">
        <v>4.916555766073339E-2</v>
      </c>
      <c r="I65" s="44">
        <v>1.0489931039032514E-2</v>
      </c>
      <c r="J65" s="44">
        <v>0.13731942808103792</v>
      </c>
      <c r="K65" s="44">
        <v>2.943760953559563E-2</v>
      </c>
      <c r="L65" s="75"/>
      <c r="M65" s="75"/>
      <c r="N65" s="75"/>
      <c r="O65" s="75"/>
      <c r="P65" s="75"/>
      <c r="Q65" s="75"/>
    </row>
    <row r="66" spans="2:75" x14ac:dyDescent="0.4">
      <c r="B66" s="42">
        <v>69.339999999998412</v>
      </c>
      <c r="C66" s="43">
        <v>27132.433867424999</v>
      </c>
      <c r="D66" s="44">
        <v>1974.2845554207393</v>
      </c>
      <c r="E66" s="75">
        <f t="shared" ref="E66" si="23">+AVERAGE(D66, D67)</f>
        <v>1974.2570388582392</v>
      </c>
      <c r="F66" s="44">
        <v>0.35908450215706106</v>
      </c>
      <c r="G66" s="44">
        <v>7.3629935928499007E-2</v>
      </c>
      <c r="H66" s="44">
        <v>9.3911772835980678E-2</v>
      </c>
      <c r="I66" s="44">
        <v>1.986506926691094E-2</v>
      </c>
      <c r="J66" s="44">
        <v>0.21940067289553622</v>
      </c>
      <c r="K66" s="44">
        <v>4.6596408991617974E-2</v>
      </c>
      <c r="L66" s="75">
        <v>1.7699210566873489</v>
      </c>
      <c r="M66" s="75">
        <v>0.31907705617048215</v>
      </c>
      <c r="N66" s="75">
        <v>6.0061666924975823</v>
      </c>
      <c r="O66" s="75">
        <v>1.76766599390517</v>
      </c>
      <c r="P66" s="75">
        <v>45.672283307502418</v>
      </c>
      <c r="Q66" s="75">
        <v>6.9355109939051696</v>
      </c>
    </row>
    <row r="67" spans="2:75" x14ac:dyDescent="0.4">
      <c r="B67" s="42">
        <v>69.399999999998414</v>
      </c>
      <c r="C67" s="43">
        <v>27112.333020833332</v>
      </c>
      <c r="D67" s="44">
        <v>1974.2295222957391</v>
      </c>
      <c r="E67" s="75"/>
      <c r="F67" s="44">
        <v>0.20231816553274776</v>
      </c>
      <c r="G67" s="44">
        <v>4.1592742720621426E-2</v>
      </c>
      <c r="H67" s="44">
        <v>4.6305874573410781E-2</v>
      </c>
      <c r="I67" s="44">
        <v>9.5752843673966737E-3</v>
      </c>
      <c r="J67" s="44">
        <v>0.19200643776763893</v>
      </c>
      <c r="K67" s="44">
        <v>3.9880294497368636E-2</v>
      </c>
      <c r="L67" s="75"/>
      <c r="M67" s="75"/>
      <c r="N67" s="75"/>
      <c r="O67" s="75"/>
      <c r="P67" s="75"/>
      <c r="Q67" s="75"/>
    </row>
    <row r="68" spans="2:75" x14ac:dyDescent="0.4">
      <c r="B68" s="42">
        <v>69.464999999998412</v>
      </c>
      <c r="C68" s="43">
        <v>27090.551438256251</v>
      </c>
      <c r="D68" s="44">
        <v>1974.1698875790726</v>
      </c>
      <c r="E68" s="44">
        <f>+D68</f>
        <v>1974.1698875790726</v>
      </c>
      <c r="F68" s="44">
        <v>0.28470574177191416</v>
      </c>
      <c r="G68" s="44">
        <v>5.988010454232609E-2</v>
      </c>
      <c r="H68" s="44">
        <v>0.1908315957408297</v>
      </c>
      <c r="I68" s="44">
        <v>4.0591427922215921E-2</v>
      </c>
      <c r="J68" s="44">
        <v>0.56230071257204106</v>
      </c>
      <c r="K68" s="44">
        <v>0.12116607659204766</v>
      </c>
      <c r="L68" s="44">
        <v>2.9456415038494455</v>
      </c>
      <c r="M68" s="44">
        <v>0.53103307406320166</v>
      </c>
      <c r="N68" s="44">
        <v>12.301185596100073</v>
      </c>
      <c r="O68" s="44">
        <v>3.6684106108784049</v>
      </c>
      <c r="P68" s="44">
        <v>52.139214403899928</v>
      </c>
      <c r="Q68" s="44">
        <v>10.112450610878405</v>
      </c>
    </row>
    <row r="69" spans="2:75" x14ac:dyDescent="0.4">
      <c r="B69" s="42">
        <v>69.52999999999841</v>
      </c>
      <c r="C69" s="43">
        <v>27068.76985799375</v>
      </c>
      <c r="D69" s="44">
        <v>1974.1102528624058</v>
      </c>
      <c r="E69" s="75">
        <f t="shared" ref="E69" si="24">+AVERAGE(D69, D70)</f>
        <v>1974.0873164332393</v>
      </c>
      <c r="F69" s="44">
        <v>0.28668092029406522</v>
      </c>
      <c r="G69" s="44">
        <v>5.875934863141806E-2</v>
      </c>
      <c r="H69" s="44">
        <v>0.12401402453380507</v>
      </c>
      <c r="I69" s="44">
        <v>2.5834526966830217E-2</v>
      </c>
      <c r="J69" s="44">
        <v>0.36289968346435864</v>
      </c>
      <c r="K69" s="44">
        <v>7.5927317160188232E-2</v>
      </c>
      <c r="L69" s="75">
        <v>3.697299647390917</v>
      </c>
      <c r="M69" s="75">
        <v>0.66654017297114398</v>
      </c>
      <c r="N69" s="75">
        <v>5.5617118212209045</v>
      </c>
      <c r="O69" s="75">
        <v>1.63052957779246</v>
      </c>
      <c r="P69" s="75">
        <v>66.723038178779092</v>
      </c>
      <c r="Q69" s="75">
        <v>8.8590045777924598</v>
      </c>
    </row>
    <row r="70" spans="2:75" x14ac:dyDescent="0.4">
      <c r="B70" s="42">
        <v>69.579999999998392</v>
      </c>
      <c r="C70" s="43">
        <v>27052.0147964875</v>
      </c>
      <c r="D70" s="44">
        <v>1974.0643800040725</v>
      </c>
      <c r="E70" s="75"/>
      <c r="F70" s="44">
        <v>0.34875100730167419</v>
      </c>
      <c r="G70" s="44">
        <v>7.132203532306082E-2</v>
      </c>
      <c r="H70" s="44">
        <v>8.5660508107516006E-2</v>
      </c>
      <c r="I70" s="44">
        <v>1.7744193969513031E-2</v>
      </c>
      <c r="J70" s="44">
        <v>0.20605338493499101</v>
      </c>
      <c r="K70" s="44">
        <v>4.278988726625909E-2</v>
      </c>
      <c r="L70" s="75"/>
      <c r="M70" s="75"/>
      <c r="N70" s="75"/>
      <c r="O70" s="75"/>
      <c r="P70" s="75"/>
      <c r="Q70" s="75"/>
    </row>
    <row r="71" spans="2:75" x14ac:dyDescent="0.4">
      <c r="B71" s="42">
        <v>69.629999999998404</v>
      </c>
      <c r="C71" s="43">
        <v>27035.259734981249</v>
      </c>
      <c r="D71" s="44">
        <v>1974.0185071457392</v>
      </c>
      <c r="E71" s="75">
        <f t="shared" ref="E71" si="25">+AVERAGE(D71, D72)</f>
        <v>1973.9941142415726</v>
      </c>
      <c r="F71" s="44">
        <v>0.34782867007748913</v>
      </c>
      <c r="G71" s="44">
        <v>7.1111875748928216E-2</v>
      </c>
      <c r="H71" s="44">
        <v>6.8543774290152737E-2</v>
      </c>
      <c r="I71" s="44">
        <v>1.4622477677061853E-2</v>
      </c>
      <c r="J71" s="44">
        <v>0.1653168860732579</v>
      </c>
      <c r="K71" s="44">
        <v>3.5340586599241358E-2</v>
      </c>
      <c r="L71" s="75">
        <v>3.9861679663239258</v>
      </c>
      <c r="M71" s="75">
        <v>0.71861664975964645</v>
      </c>
      <c r="N71" s="75">
        <v>6.7642655848022493</v>
      </c>
      <c r="O71" s="75">
        <v>1.9946155080009229</v>
      </c>
      <c r="P71" s="75">
        <v>65.440184415197763</v>
      </c>
      <c r="Q71" s="75">
        <v>9.2150605080009242</v>
      </c>
    </row>
    <row r="72" spans="2:75" x14ac:dyDescent="0.4">
      <c r="B72" s="42">
        <v>69.679999999998387</v>
      </c>
      <c r="C72" s="43">
        <v>27017.440718487502</v>
      </c>
      <c r="D72" s="44">
        <v>1973.9697213374059</v>
      </c>
      <c r="E72" s="75"/>
      <c r="F72" s="44">
        <v>0.25374250587237729</v>
      </c>
      <c r="G72" s="44">
        <v>5.2185777143822859E-2</v>
      </c>
      <c r="H72" s="44">
        <v>0.17589946387775995</v>
      </c>
      <c r="I72" s="44">
        <v>3.6286254727519097E-2</v>
      </c>
      <c r="J72" s="44">
        <v>0.58154840518915318</v>
      </c>
      <c r="K72" s="44">
        <v>0.12090139856724144</v>
      </c>
      <c r="L72" s="75"/>
      <c r="M72" s="75"/>
      <c r="N72" s="75"/>
      <c r="O72" s="75"/>
      <c r="P72" s="75"/>
      <c r="Q72" s="75"/>
    </row>
    <row r="74" spans="2:75" ht="15" x14ac:dyDescent="0.4">
      <c r="J74" s="39"/>
      <c r="K74" s="39"/>
      <c r="AG74" s="49"/>
      <c r="AH74" s="49"/>
      <c r="AI74" s="39"/>
      <c r="AJ74" s="39"/>
      <c r="AK74" s="39"/>
      <c r="AL74" s="39"/>
      <c r="AM74" s="39"/>
      <c r="AN74" s="39"/>
      <c r="AO74" s="39"/>
      <c r="AP74" s="39"/>
      <c r="AQ74" s="50"/>
      <c r="AR74" s="39"/>
      <c r="AS74" s="39"/>
      <c r="AT74" s="39"/>
      <c r="AU74" s="39"/>
      <c r="AV74" s="50"/>
      <c r="AW74" s="39"/>
    </row>
    <row r="75" spans="2:75" x14ac:dyDescent="0.4">
      <c r="B75" s="51"/>
      <c r="D75" s="52"/>
      <c r="E75" s="52"/>
      <c r="F75" s="52"/>
      <c r="G75" s="52"/>
      <c r="H75" s="52"/>
      <c r="I75" s="52"/>
      <c r="J75" s="53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</row>
    <row r="76" spans="2:75" x14ac:dyDescent="0.4">
      <c r="B76" s="51"/>
      <c r="D76" s="54"/>
      <c r="E76" s="54"/>
      <c r="F76" s="54"/>
      <c r="G76" s="54"/>
      <c r="H76" s="54"/>
      <c r="I76" s="54"/>
      <c r="J76" s="55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</row>
    <row r="77" spans="2:75" x14ac:dyDescent="0.4">
      <c r="B77" s="51"/>
      <c r="D77" s="52"/>
      <c r="E77" s="52"/>
      <c r="F77" s="52"/>
      <c r="G77" s="52"/>
      <c r="H77" s="52"/>
      <c r="I77" s="52"/>
      <c r="J77" s="53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</row>
    <row r="78" spans="2:75" x14ac:dyDescent="0.4">
      <c r="B78" s="51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</row>
    <row r="79" spans="2:75" ht="15" x14ac:dyDescent="0.4">
      <c r="J79" s="39"/>
      <c r="K79" s="39"/>
      <c r="AG79" s="49"/>
      <c r="AH79" s="49"/>
      <c r="AI79" s="39"/>
      <c r="AJ79" s="39"/>
      <c r="AK79" s="39"/>
      <c r="AL79" s="39"/>
      <c r="AM79" s="39"/>
      <c r="AN79" s="39"/>
      <c r="AO79" s="39"/>
      <c r="AP79" s="39"/>
      <c r="AQ79" s="50"/>
      <c r="AR79" s="39"/>
      <c r="AS79" s="39"/>
      <c r="AT79" s="39"/>
      <c r="AU79" s="39"/>
      <c r="AV79" s="50"/>
      <c r="AW79" s="39"/>
      <c r="AX79" s="56"/>
      <c r="AY79" s="57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50"/>
      <c r="BM79" s="39"/>
      <c r="BO79" s="39"/>
      <c r="BP79" s="39"/>
      <c r="BQ79" s="39"/>
      <c r="BR79" s="39"/>
      <c r="BS79" s="39"/>
      <c r="BT79" s="50"/>
      <c r="BU79" s="39"/>
      <c r="BV79" s="39"/>
      <c r="BW79" s="50"/>
    </row>
    <row r="80" spans="2:75" x14ac:dyDescent="0.4">
      <c r="AX80" s="44"/>
      <c r="AY80" s="57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</row>
    <row r="81" spans="2:75" x14ac:dyDescent="0.4">
      <c r="AX81" s="44"/>
      <c r="AY81" s="57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</row>
    <row r="82" spans="2:75" x14ac:dyDescent="0.4">
      <c r="AX82" s="44"/>
      <c r="AY82" s="57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</row>
    <row r="83" spans="2:75" x14ac:dyDescent="0.4">
      <c r="AX83" s="44"/>
      <c r="AY83" s="57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</row>
    <row r="84" spans="2:75" x14ac:dyDescent="0.4">
      <c r="AX84" s="44"/>
      <c r="AY84" s="57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</row>
    <row r="85" spans="2:75" x14ac:dyDescent="0.4">
      <c r="AX85" s="44"/>
      <c r="AY85" s="57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</row>
    <row r="86" spans="2:75" x14ac:dyDescent="0.4">
      <c r="AX86" s="44"/>
      <c r="AY86" s="57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</row>
    <row r="87" spans="2:75" x14ac:dyDescent="0.4">
      <c r="AX87" s="44"/>
      <c r="AY87" s="57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</row>
    <row r="88" spans="2:75" x14ac:dyDescent="0.4">
      <c r="AX88" s="44"/>
      <c r="AY88" s="57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</row>
    <row r="89" spans="2:75" x14ac:dyDescent="0.4"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</row>
    <row r="90" spans="2:75" x14ac:dyDescent="0.4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</row>
    <row r="91" spans="2:75" x14ac:dyDescent="0.4">
      <c r="AX91" s="44"/>
      <c r="AY91" s="57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</row>
    <row r="92" spans="2:75" x14ac:dyDescent="0.4">
      <c r="AX92" s="44"/>
      <c r="AY92" s="57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</row>
    <row r="93" spans="2:75" x14ac:dyDescent="0.4">
      <c r="AX93" s="44"/>
      <c r="AY93" s="57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</row>
    <row r="94" spans="2:75" x14ac:dyDescent="0.4">
      <c r="AX94" s="44"/>
      <c r="AY94" s="57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</row>
    <row r="95" spans="2:75" x14ac:dyDescent="0.4">
      <c r="AX95" s="44"/>
      <c r="AY95" s="57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</row>
    <row r="96" spans="2:75" x14ac:dyDescent="0.4">
      <c r="AX96" s="44"/>
      <c r="AY96" s="57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</row>
    <row r="97" spans="2:75" x14ac:dyDescent="0.4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</row>
    <row r="98" spans="2:75" x14ac:dyDescent="0.4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</row>
  </sheetData>
  <mergeCells count="196">
    <mergeCell ref="O5:O6"/>
    <mergeCell ref="P5:P6"/>
    <mergeCell ref="Q5:Q6"/>
    <mergeCell ref="E7:E8"/>
    <mergeCell ref="L7:L8"/>
    <mergeCell ref="M7:M8"/>
    <mergeCell ref="N7:N8"/>
    <mergeCell ref="O7:O8"/>
    <mergeCell ref="E5:E6"/>
    <mergeCell ref="L5:L6"/>
    <mergeCell ref="M5:M6"/>
    <mergeCell ref="N5:N6"/>
    <mergeCell ref="Q10:Q11"/>
    <mergeCell ref="E12:E13"/>
    <mergeCell ref="L12:L13"/>
    <mergeCell ref="M12:M13"/>
    <mergeCell ref="N12:N13"/>
    <mergeCell ref="O12:O13"/>
    <mergeCell ref="P12:P13"/>
    <mergeCell ref="Q12:Q13"/>
    <mergeCell ref="P7:P8"/>
    <mergeCell ref="Q7:Q8"/>
    <mergeCell ref="E10:E11"/>
    <mergeCell ref="L10:L11"/>
    <mergeCell ref="M10:M11"/>
    <mergeCell ref="N10:N11"/>
    <mergeCell ref="O10:O11"/>
    <mergeCell ref="P10:P11"/>
    <mergeCell ref="O14:O15"/>
    <mergeCell ref="P14:P15"/>
    <mergeCell ref="Q14:Q15"/>
    <mergeCell ref="E16:E17"/>
    <mergeCell ref="L16:L17"/>
    <mergeCell ref="M16:M17"/>
    <mergeCell ref="N16:N17"/>
    <mergeCell ref="O16:O17"/>
    <mergeCell ref="E14:E15"/>
    <mergeCell ref="L14:L15"/>
    <mergeCell ref="M14:M15"/>
    <mergeCell ref="N14:N15"/>
    <mergeCell ref="Q19:Q20"/>
    <mergeCell ref="E21:E22"/>
    <mergeCell ref="L21:L22"/>
    <mergeCell ref="M21:M22"/>
    <mergeCell ref="N21:N22"/>
    <mergeCell ref="O21:O22"/>
    <mergeCell ref="P21:P22"/>
    <mergeCell ref="Q21:Q22"/>
    <mergeCell ref="P16:P17"/>
    <mergeCell ref="Q16:Q17"/>
    <mergeCell ref="E19:E20"/>
    <mergeCell ref="L19:L20"/>
    <mergeCell ref="M19:M20"/>
    <mergeCell ref="N19:N20"/>
    <mergeCell ref="O19:O20"/>
    <mergeCell ref="P19:P20"/>
    <mergeCell ref="O23:O24"/>
    <mergeCell ref="P23:P24"/>
    <mergeCell ref="Q23:Q24"/>
    <mergeCell ref="E25:E26"/>
    <mergeCell ref="L25:L26"/>
    <mergeCell ref="M25:M26"/>
    <mergeCell ref="N25:N26"/>
    <mergeCell ref="O25:O26"/>
    <mergeCell ref="E23:E24"/>
    <mergeCell ref="L23:L24"/>
    <mergeCell ref="M23:M24"/>
    <mergeCell ref="N23:N24"/>
    <mergeCell ref="Q28:Q29"/>
    <mergeCell ref="E30:E31"/>
    <mergeCell ref="L30:L31"/>
    <mergeCell ref="M30:M31"/>
    <mergeCell ref="N30:N31"/>
    <mergeCell ref="O30:O31"/>
    <mergeCell ref="P30:P31"/>
    <mergeCell ref="Q30:Q31"/>
    <mergeCell ref="P25:P26"/>
    <mergeCell ref="Q25:Q26"/>
    <mergeCell ref="E28:E29"/>
    <mergeCell ref="L28:L29"/>
    <mergeCell ref="M28:M29"/>
    <mergeCell ref="N28:N29"/>
    <mergeCell ref="O28:O29"/>
    <mergeCell ref="P28:P29"/>
    <mergeCell ref="O32:O33"/>
    <mergeCell ref="P32:P33"/>
    <mergeCell ref="Q32:Q33"/>
    <mergeCell ref="E35:E36"/>
    <mergeCell ref="L35:L36"/>
    <mergeCell ref="M35:M36"/>
    <mergeCell ref="N35:N36"/>
    <mergeCell ref="O35:O36"/>
    <mergeCell ref="E32:E33"/>
    <mergeCell ref="L32:L33"/>
    <mergeCell ref="M32:M33"/>
    <mergeCell ref="N32:N33"/>
    <mergeCell ref="Q37:Q38"/>
    <mergeCell ref="E40:E41"/>
    <mergeCell ref="L40:L41"/>
    <mergeCell ref="M40:M41"/>
    <mergeCell ref="N40:N41"/>
    <mergeCell ref="O40:O41"/>
    <mergeCell ref="P40:P41"/>
    <mergeCell ref="Q40:Q41"/>
    <mergeCell ref="P35:P36"/>
    <mergeCell ref="Q35:Q36"/>
    <mergeCell ref="E37:E38"/>
    <mergeCell ref="L37:L38"/>
    <mergeCell ref="M37:M38"/>
    <mergeCell ref="N37:N38"/>
    <mergeCell ref="O37:O38"/>
    <mergeCell ref="P37:P38"/>
    <mergeCell ref="O43:O44"/>
    <mergeCell ref="P43:P44"/>
    <mergeCell ref="Q43:Q44"/>
    <mergeCell ref="E50:E51"/>
    <mergeCell ref="L50:L51"/>
    <mergeCell ref="M50:M51"/>
    <mergeCell ref="N50:N51"/>
    <mergeCell ref="O50:O51"/>
    <mergeCell ref="E43:E44"/>
    <mergeCell ref="L43:L44"/>
    <mergeCell ref="M43:M44"/>
    <mergeCell ref="N43:N44"/>
    <mergeCell ref="Q52:Q53"/>
    <mergeCell ref="E54:E55"/>
    <mergeCell ref="L54:L55"/>
    <mergeCell ref="M54:M55"/>
    <mergeCell ref="N54:N55"/>
    <mergeCell ref="O54:O55"/>
    <mergeCell ref="P54:P55"/>
    <mergeCell ref="Q54:Q55"/>
    <mergeCell ref="P50:P51"/>
    <mergeCell ref="Q50:Q51"/>
    <mergeCell ref="E52:E53"/>
    <mergeCell ref="L52:L53"/>
    <mergeCell ref="M52:M53"/>
    <mergeCell ref="N52:N53"/>
    <mergeCell ref="O52:O53"/>
    <mergeCell ref="P52:P53"/>
    <mergeCell ref="O56:O57"/>
    <mergeCell ref="P56:P57"/>
    <mergeCell ref="Q56:Q57"/>
    <mergeCell ref="E58:E59"/>
    <mergeCell ref="L58:L59"/>
    <mergeCell ref="M58:M59"/>
    <mergeCell ref="N58:N59"/>
    <mergeCell ref="O58:O59"/>
    <mergeCell ref="E56:E57"/>
    <mergeCell ref="L56:L57"/>
    <mergeCell ref="M56:M57"/>
    <mergeCell ref="N56:N57"/>
    <mergeCell ref="Q60:Q61"/>
    <mergeCell ref="E62:E63"/>
    <mergeCell ref="L62:L63"/>
    <mergeCell ref="M62:M63"/>
    <mergeCell ref="N62:N63"/>
    <mergeCell ref="O62:O63"/>
    <mergeCell ref="P62:P63"/>
    <mergeCell ref="Q62:Q63"/>
    <mergeCell ref="P58:P59"/>
    <mergeCell ref="Q58:Q59"/>
    <mergeCell ref="E60:E61"/>
    <mergeCell ref="L60:L61"/>
    <mergeCell ref="M60:M61"/>
    <mergeCell ref="N60:N61"/>
    <mergeCell ref="O60:O61"/>
    <mergeCell ref="P60:P61"/>
    <mergeCell ref="O64:O65"/>
    <mergeCell ref="P64:P65"/>
    <mergeCell ref="Q64:Q65"/>
    <mergeCell ref="E66:E67"/>
    <mergeCell ref="L66:L67"/>
    <mergeCell ref="M66:M67"/>
    <mergeCell ref="N66:N67"/>
    <mergeCell ref="O66:O67"/>
    <mergeCell ref="E64:E65"/>
    <mergeCell ref="L64:L65"/>
    <mergeCell ref="M64:M65"/>
    <mergeCell ref="N64:N65"/>
    <mergeCell ref="Q69:Q70"/>
    <mergeCell ref="E71:E72"/>
    <mergeCell ref="L71:L72"/>
    <mergeCell ref="M71:M72"/>
    <mergeCell ref="N71:N72"/>
    <mergeCell ref="O71:O72"/>
    <mergeCell ref="P71:P72"/>
    <mergeCell ref="Q71:Q72"/>
    <mergeCell ref="P66:P67"/>
    <mergeCell ref="Q66:Q67"/>
    <mergeCell ref="E69:E70"/>
    <mergeCell ref="L69:L70"/>
    <mergeCell ref="M69:M70"/>
    <mergeCell ref="N69:N70"/>
    <mergeCell ref="O69:O70"/>
    <mergeCell ref="P69:P70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C5F2-821A-4F08-B02F-E66FDCAEA5E3}">
  <dimension ref="A1:N24"/>
  <sheetViews>
    <sheetView topLeftCell="A3" workbookViewId="0">
      <selection activeCell="A3" sqref="A1:XFD1048576"/>
    </sheetView>
  </sheetViews>
  <sheetFormatPr defaultColWidth="15.625" defaultRowHeight="14.25" x14ac:dyDescent="0.4"/>
  <cols>
    <col min="1" max="1" width="39.75" style="41" customWidth="1"/>
    <col min="2" max="3" width="15.625" style="41"/>
    <col min="4" max="4" width="12.25" style="41" customWidth="1"/>
    <col min="5" max="5" width="15.625" style="41"/>
    <col min="6" max="6" width="10.25" style="41" customWidth="1"/>
    <col min="7" max="7" width="15.625" style="41"/>
    <col min="8" max="8" width="10.125" style="41" customWidth="1"/>
    <col min="9" max="9" width="15.625" style="41"/>
    <col min="10" max="10" width="10.875" style="41" customWidth="1"/>
    <col min="11" max="11" width="15.625" style="41"/>
    <col min="12" max="12" width="9.75" style="41" customWidth="1"/>
    <col min="13" max="13" width="15.625" style="41"/>
    <col min="14" max="14" width="11.125" style="41" customWidth="1"/>
    <col min="15" max="16384" width="15.625" style="41"/>
  </cols>
  <sheetData>
    <row r="1" spans="1:14" x14ac:dyDescent="0.4">
      <c r="A1" s="35" t="s">
        <v>53</v>
      </c>
      <c r="B1" s="35" t="s">
        <v>53</v>
      </c>
      <c r="C1" s="35" t="s">
        <v>53</v>
      </c>
      <c r="D1" s="35"/>
      <c r="E1" s="35" t="s">
        <v>53</v>
      </c>
      <c r="F1" s="35"/>
      <c r="G1" s="35" t="s">
        <v>53</v>
      </c>
      <c r="H1" s="35"/>
      <c r="I1" s="35" t="s">
        <v>53</v>
      </c>
      <c r="J1" s="35"/>
      <c r="K1" s="35" t="s">
        <v>53</v>
      </c>
      <c r="L1" s="35"/>
      <c r="M1" s="35" t="s">
        <v>53</v>
      </c>
    </row>
    <row r="2" spans="1:14" x14ac:dyDescent="0.4">
      <c r="A2" s="35" t="s">
        <v>55</v>
      </c>
      <c r="B2" s="35" t="s">
        <v>56</v>
      </c>
      <c r="C2" s="35" t="s">
        <v>58</v>
      </c>
      <c r="D2" s="35"/>
      <c r="E2" s="35" t="s">
        <v>57</v>
      </c>
      <c r="F2" s="35"/>
      <c r="G2" s="35" t="s">
        <v>57</v>
      </c>
      <c r="H2" s="35"/>
      <c r="I2" s="35" t="s">
        <v>57</v>
      </c>
      <c r="J2" s="35"/>
      <c r="K2" s="35" t="s">
        <v>57</v>
      </c>
      <c r="L2" s="35"/>
      <c r="M2" s="35" t="s">
        <v>57</v>
      </c>
    </row>
    <row r="3" spans="1:14" ht="31.5" x14ac:dyDescent="0.4">
      <c r="A3" s="1" t="s">
        <v>2</v>
      </c>
      <c r="B3" s="1" t="s">
        <v>28</v>
      </c>
      <c r="C3" s="1" t="s">
        <v>29</v>
      </c>
      <c r="D3" s="1" t="s">
        <v>79</v>
      </c>
      <c r="E3" s="1" t="s">
        <v>36</v>
      </c>
      <c r="F3" s="1" t="s">
        <v>79</v>
      </c>
      <c r="G3" s="1" t="s">
        <v>35</v>
      </c>
      <c r="H3" s="1" t="s">
        <v>79</v>
      </c>
      <c r="I3" s="1" t="s">
        <v>30</v>
      </c>
      <c r="J3" s="1" t="s">
        <v>79</v>
      </c>
      <c r="K3" s="1" t="s">
        <v>31</v>
      </c>
      <c r="L3" s="1" t="s">
        <v>79</v>
      </c>
      <c r="M3" s="1" t="s">
        <v>32</v>
      </c>
      <c r="N3" s="8" t="s">
        <v>79</v>
      </c>
    </row>
    <row r="4" spans="1:14" ht="48" x14ac:dyDescent="0.4">
      <c r="A4" s="39" t="s">
        <v>74</v>
      </c>
      <c r="B4" s="2" t="s">
        <v>33</v>
      </c>
      <c r="C4" s="2" t="s">
        <v>34</v>
      </c>
      <c r="D4" s="2"/>
      <c r="E4" s="2" t="s">
        <v>34</v>
      </c>
      <c r="F4" s="2"/>
      <c r="G4" s="2" t="s">
        <v>34</v>
      </c>
      <c r="H4" s="2"/>
      <c r="I4" s="2" t="s">
        <v>34</v>
      </c>
      <c r="J4" s="2"/>
      <c r="K4" s="2" t="s">
        <v>34</v>
      </c>
      <c r="L4" s="2"/>
      <c r="M4" s="2" t="s">
        <v>34</v>
      </c>
      <c r="N4" s="58"/>
    </row>
    <row r="5" spans="1:14" ht="15" x14ac:dyDescent="0.4">
      <c r="A5" s="3" t="s">
        <v>11</v>
      </c>
      <c r="B5" s="30">
        <v>0.18446299351236606</v>
      </c>
      <c r="C5" s="30">
        <v>5.3547977593530511</v>
      </c>
      <c r="D5" s="30">
        <v>3.4684232996110911</v>
      </c>
      <c r="E5" s="30">
        <v>2.5512094488749746</v>
      </c>
      <c r="F5" s="30">
        <v>2.1427308528688505</v>
      </c>
      <c r="G5" s="30">
        <v>2.803588310478077</v>
      </c>
      <c r="H5" s="30">
        <v>2.8164442243416494</v>
      </c>
      <c r="I5" s="30">
        <v>0.53515724841863799</v>
      </c>
      <c r="J5" s="30">
        <v>0.49262618797213259</v>
      </c>
      <c r="K5" s="30">
        <v>0.77953697890835105</v>
      </c>
      <c r="L5" s="30">
        <v>0.71465550714332182</v>
      </c>
      <c r="M5" s="30">
        <v>1.2365152215479853</v>
      </c>
      <c r="N5" s="30">
        <v>1.1407098936402404</v>
      </c>
    </row>
    <row r="6" spans="1:14" ht="15" x14ac:dyDescent="0.4">
      <c r="A6" s="3" t="s">
        <v>12</v>
      </c>
      <c r="B6" s="30">
        <v>0.24135254601655376</v>
      </c>
      <c r="C6" s="30">
        <v>2.8367311157919142</v>
      </c>
      <c r="D6" s="30">
        <v>1.837414733275222</v>
      </c>
      <c r="E6" s="30">
        <v>0.85464544418406008</v>
      </c>
      <c r="F6" s="30">
        <v>0.72258148686585766</v>
      </c>
      <c r="G6" s="30">
        <v>1.9820856716078539</v>
      </c>
      <c r="H6" s="30">
        <v>1.6237790432438157</v>
      </c>
      <c r="I6" s="30">
        <v>0.14447834970329523</v>
      </c>
      <c r="J6" s="30">
        <v>0.1345438911851087</v>
      </c>
      <c r="K6" s="30">
        <v>0.10932822474324792</v>
      </c>
      <c r="L6" s="30">
        <v>0.10111303424543433</v>
      </c>
      <c r="M6" s="30">
        <v>0.6008388697375171</v>
      </c>
      <c r="N6" s="30">
        <v>0.55948955177941995</v>
      </c>
    </row>
    <row r="7" spans="1:14" ht="15" x14ac:dyDescent="0.4">
      <c r="A7" s="3" t="s">
        <v>75</v>
      </c>
      <c r="B7" s="30">
        <v>0.2550737778073815</v>
      </c>
      <c r="C7" s="30">
        <v>3.9103447822316104</v>
      </c>
      <c r="D7" s="30">
        <v>2.5328185230740403</v>
      </c>
      <c r="E7" s="30">
        <v>1.1175602832953659</v>
      </c>
      <c r="F7" s="30">
        <v>0.94381910973539795</v>
      </c>
      <c r="G7" s="30">
        <v>2.792784498936244</v>
      </c>
      <c r="H7" s="30">
        <v>2.2524116797439664</v>
      </c>
      <c r="I7" s="30">
        <v>0.21674999335827758</v>
      </c>
      <c r="J7" s="30">
        <v>0.2042447228051863</v>
      </c>
      <c r="K7" s="30">
        <v>0.24999770430759599</v>
      </c>
      <c r="L7" s="30">
        <v>0.2412944949865751</v>
      </c>
      <c r="M7" s="30">
        <v>0.65081258562949251</v>
      </c>
      <c r="N7" s="30">
        <v>0.62927793032158508</v>
      </c>
    </row>
    <row r="8" spans="1:14" ht="15" x14ac:dyDescent="0.4">
      <c r="A8" s="3" t="s">
        <v>14</v>
      </c>
      <c r="B8" s="30">
        <v>0.11833708116186825</v>
      </c>
      <c r="C8" s="30">
        <v>8.1452300491822633</v>
      </c>
      <c r="D8" s="30">
        <v>5.2758492389242653</v>
      </c>
      <c r="E8" s="30">
        <v>1.1218446539283207</v>
      </c>
      <c r="F8" s="30">
        <v>0.94853439910708481</v>
      </c>
      <c r="G8" s="30">
        <v>7.0233853952539418</v>
      </c>
      <c r="H8" s="30">
        <v>4.9954643920851138</v>
      </c>
      <c r="I8" s="30">
        <v>0.15408580227290047</v>
      </c>
      <c r="J8" s="30">
        <v>0.14538941468933575</v>
      </c>
      <c r="K8" s="30">
        <v>0.57470803872770448</v>
      </c>
      <c r="L8" s="30">
        <v>0.53919492818716275</v>
      </c>
      <c r="M8" s="30">
        <v>0.3930508129277156</v>
      </c>
      <c r="N8" s="30">
        <v>0.37013875885651454</v>
      </c>
    </row>
    <row r="9" spans="1:14" ht="15" x14ac:dyDescent="0.4">
      <c r="A9" s="3" t="s">
        <v>15</v>
      </c>
      <c r="B9" s="30">
        <v>0.13632511762632893</v>
      </c>
      <c r="C9" s="30">
        <v>6.4667114634666572</v>
      </c>
      <c r="D9" s="30">
        <v>4.1886348877645982</v>
      </c>
      <c r="E9" s="30">
        <v>0.7583695125575366</v>
      </c>
      <c r="F9" s="30">
        <v>0.63715959787658272</v>
      </c>
      <c r="G9" s="30">
        <v>5.7083419509091211</v>
      </c>
      <c r="H9" s="30">
        <v>3.9950423077372612</v>
      </c>
      <c r="I9" s="30">
        <v>7.6667610444092482E-2</v>
      </c>
      <c r="J9" s="30">
        <v>7.0061129173189879E-2</v>
      </c>
      <c r="K9" s="30">
        <v>0.28117407341982742</v>
      </c>
      <c r="L9" s="30">
        <v>0.25669663555076655</v>
      </c>
      <c r="M9" s="30">
        <v>0.40052782869361653</v>
      </c>
      <c r="N9" s="30">
        <v>0.3657174530817538</v>
      </c>
    </row>
    <row r="10" spans="1:14" ht="15" x14ac:dyDescent="0.4">
      <c r="A10" s="3" t="s">
        <v>16</v>
      </c>
      <c r="B10" s="30">
        <v>0.2792808344861939</v>
      </c>
      <c r="C10" s="30">
        <v>6.2502212915506732</v>
      </c>
      <c r="D10" s="30">
        <v>4.0484093199364439</v>
      </c>
      <c r="E10" s="30">
        <v>1.6340632512107753</v>
      </c>
      <c r="F10" s="30">
        <v>1.3805765605100588</v>
      </c>
      <c r="G10" s="30">
        <v>4.6161580403398981</v>
      </c>
      <c r="H10" s="30">
        <v>3.6389592742897583</v>
      </c>
      <c r="I10" s="30">
        <v>0.48266346792172016</v>
      </c>
      <c r="J10" s="30">
        <v>0.46681255988903647</v>
      </c>
      <c r="K10" s="30">
        <v>0.61034082095962394</v>
      </c>
      <c r="L10" s="30">
        <v>0.60412360649680819</v>
      </c>
      <c r="M10" s="30">
        <v>0.54105896232943174</v>
      </c>
      <c r="N10" s="30">
        <v>0.52311423674779856</v>
      </c>
    </row>
    <row r="11" spans="1:14" ht="15" x14ac:dyDescent="0.4">
      <c r="A11" s="3" t="s">
        <v>76</v>
      </c>
      <c r="B11" s="30">
        <v>0.31560656815761146</v>
      </c>
      <c r="C11" s="30">
        <v>6.6080703820041515</v>
      </c>
      <c r="D11" s="30">
        <v>4.2801962480058684</v>
      </c>
      <c r="E11" s="30">
        <v>5.8568669792533052</v>
      </c>
      <c r="F11" s="30">
        <v>4.960315867062203</v>
      </c>
      <c r="G11" s="30">
        <v>1.888435335951514</v>
      </c>
      <c r="H11" s="30">
        <v>2.5052029666669746</v>
      </c>
      <c r="I11" s="30">
        <v>1.4618940793602659</v>
      </c>
      <c r="J11" s="30">
        <v>1.3569021838175532</v>
      </c>
      <c r="K11" s="30">
        <v>0.56067149914181036</v>
      </c>
      <c r="L11" s="30">
        <v>0.53153567013072123</v>
      </c>
      <c r="M11" s="30">
        <v>3.8343014007512282</v>
      </c>
      <c r="N11" s="30">
        <v>3.6641449468062004</v>
      </c>
    </row>
    <row r="12" spans="1:14" ht="15" x14ac:dyDescent="0.4">
      <c r="A12" s="3" t="s">
        <v>18</v>
      </c>
      <c r="B12" s="30">
        <v>0.28180482153715847</v>
      </c>
      <c r="C12" s="30">
        <v>3.6538531355686428</v>
      </c>
      <c r="D12" s="30">
        <v>2.3666830977187914</v>
      </c>
      <c r="E12" s="30">
        <v>2.7664853297948748</v>
      </c>
      <c r="F12" s="30">
        <v>2.3416442621768732</v>
      </c>
      <c r="G12" s="30">
        <v>1.2791723705028832</v>
      </c>
      <c r="H12" s="30">
        <v>1.4362438512303148</v>
      </c>
      <c r="I12" s="30">
        <v>0.30366982658225006</v>
      </c>
      <c r="J12" s="30">
        <v>0.28764595217005579</v>
      </c>
      <c r="K12" s="30">
        <v>0.57748129845415608</v>
      </c>
      <c r="L12" s="30">
        <v>0.56297836564177273</v>
      </c>
      <c r="M12" s="30">
        <v>1.885334204758468</v>
      </c>
      <c r="N12" s="30">
        <v>1.8003647853216767</v>
      </c>
    </row>
    <row r="13" spans="1:14" ht="15" x14ac:dyDescent="0.4">
      <c r="A13" s="3" t="s">
        <v>19</v>
      </c>
      <c r="B13" s="30">
        <v>0.33356680946689199</v>
      </c>
      <c r="C13" s="30">
        <v>7.3520126207359784</v>
      </c>
      <c r="D13" s="30">
        <v>4.7620644175133666</v>
      </c>
      <c r="E13" s="30">
        <v>5.7277488866884019</v>
      </c>
      <c r="F13" s="30">
        <v>4.8447581764666774</v>
      </c>
      <c r="G13" s="30">
        <v>1.6242637340475765</v>
      </c>
      <c r="H13" s="30">
        <v>3.3323880560513652</v>
      </c>
      <c r="I13" s="30">
        <v>1.461157862610488</v>
      </c>
      <c r="J13" s="30">
        <v>1.3859455515134651</v>
      </c>
      <c r="K13" s="30">
        <v>0.51117978751379656</v>
      </c>
      <c r="L13" s="30">
        <v>0.49312238674468245</v>
      </c>
      <c r="M13" s="30">
        <v>3.7554112365641177</v>
      </c>
      <c r="N13" s="30">
        <v>3.5634008838234505</v>
      </c>
    </row>
    <row r="14" spans="1:14" ht="15.75" x14ac:dyDescent="0.4">
      <c r="A14" s="5" t="s">
        <v>20</v>
      </c>
      <c r="B14" s="31"/>
      <c r="C14" s="31">
        <v>5.6197747333205497</v>
      </c>
      <c r="D14" s="31"/>
      <c r="E14" s="31">
        <v>2.4876437544208461</v>
      </c>
      <c r="F14" s="31"/>
      <c r="G14" s="31">
        <v>3.3020239231141231</v>
      </c>
      <c r="H14" s="31"/>
      <c r="I14" s="31">
        <v>0.53739158229688089</v>
      </c>
      <c r="J14" s="31"/>
      <c r="K14" s="31">
        <v>0.47271315846401257</v>
      </c>
      <c r="L14" s="31"/>
      <c r="M14" s="31">
        <v>1.4775390136599524</v>
      </c>
      <c r="N14" s="30"/>
    </row>
    <row r="15" spans="1:14" ht="15.75" x14ac:dyDescent="0.4">
      <c r="A15" s="5" t="s">
        <v>82</v>
      </c>
      <c r="B15" s="31"/>
      <c r="C15" s="31">
        <v>1.8052911360726733</v>
      </c>
      <c r="D15" s="31"/>
      <c r="E15" s="31">
        <v>2.0018725012345127</v>
      </c>
      <c r="F15" s="31"/>
      <c r="G15" s="31">
        <v>2.0162119904606888</v>
      </c>
      <c r="H15" s="31"/>
      <c r="I15" s="31">
        <v>0.54567123363225267</v>
      </c>
      <c r="J15" s="31"/>
      <c r="K15" s="31">
        <v>0.21272514688948307</v>
      </c>
      <c r="L15" s="31"/>
      <c r="M15" s="31">
        <v>1.3978806532167414</v>
      </c>
      <c r="N15" s="30"/>
    </row>
    <row r="16" spans="1:14" ht="15" x14ac:dyDescent="0.4">
      <c r="A16" s="3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5" x14ac:dyDescent="0.4">
      <c r="A17" s="3" t="s">
        <v>21</v>
      </c>
      <c r="B17" s="30">
        <v>0.24465461323684679</v>
      </c>
      <c r="C17" s="32">
        <v>14.467887868735774</v>
      </c>
      <c r="D17" s="30">
        <v>9.3711773320355025</v>
      </c>
      <c r="E17" s="30">
        <v>2.3755738002110012</v>
      </c>
      <c r="F17" s="30">
        <v>2.0109824392077633</v>
      </c>
      <c r="G17" s="32">
        <v>12.092314068524773</v>
      </c>
      <c r="H17" s="30">
        <v>8.7798490564555944</v>
      </c>
      <c r="I17" s="30">
        <v>0.17214285395780979</v>
      </c>
      <c r="J17" s="30">
        <v>0.16885992268090774</v>
      </c>
      <c r="K17" s="30">
        <v>0.5601739954515782</v>
      </c>
      <c r="L17" s="30">
        <v>0.55952064118478961</v>
      </c>
      <c r="M17" s="30">
        <v>1.643256950801613</v>
      </c>
      <c r="N17" s="30">
        <v>1.6279580609582884</v>
      </c>
    </row>
    <row r="18" spans="1:14" ht="15" x14ac:dyDescent="0.4">
      <c r="A18" s="3" t="s">
        <v>22</v>
      </c>
      <c r="B18" s="30">
        <v>0.19205835791522219</v>
      </c>
      <c r="C18" s="30">
        <v>7.9930975436062459</v>
      </c>
      <c r="D18" s="30">
        <v>5.1773095833328977</v>
      </c>
      <c r="E18" s="30">
        <v>0.84340170984181706</v>
      </c>
      <c r="F18" s="30">
        <v>0.71480747852283744</v>
      </c>
      <c r="G18" s="30">
        <v>7.1496958337644267</v>
      </c>
      <c r="H18" s="30">
        <v>4.9682167788181548</v>
      </c>
      <c r="I18" s="30">
        <v>7.2268984043886958E-2</v>
      </c>
      <c r="J18" s="30">
        <v>7.036890269183696E-2</v>
      </c>
      <c r="K18" s="30">
        <v>0.24022695801509353</v>
      </c>
      <c r="L18" s="30">
        <v>0.23221653772289863</v>
      </c>
      <c r="M18" s="30">
        <v>0.53090576778283638</v>
      </c>
      <c r="N18" s="30">
        <v>0.51332689268351861</v>
      </c>
    </row>
    <row r="19" spans="1:14" ht="15" x14ac:dyDescent="0.4">
      <c r="A19" s="3" t="s">
        <v>77</v>
      </c>
      <c r="B19" s="30">
        <v>0.19162556161202815</v>
      </c>
      <c r="C19" s="32">
        <v>11.639547400432363</v>
      </c>
      <c r="D19" s="30">
        <v>7.5391974104106572</v>
      </c>
      <c r="E19" s="30">
        <v>1.8391746840033416</v>
      </c>
      <c r="F19" s="30">
        <v>1.5634440404272463</v>
      </c>
      <c r="G19" s="30">
        <v>9.8003727164290222</v>
      </c>
      <c r="H19" s="30">
        <v>7.0879265275957728</v>
      </c>
      <c r="I19" s="30">
        <v>0.10623873776003585</v>
      </c>
      <c r="J19" s="30">
        <v>0.10072351509655884</v>
      </c>
      <c r="K19" s="30">
        <v>0.63416311542713544</v>
      </c>
      <c r="L19" s="30">
        <v>0.61265024335473905</v>
      </c>
      <c r="M19" s="30">
        <v>1.0987728308161704</v>
      </c>
      <c r="N19" s="30">
        <v>1.0788992618101176</v>
      </c>
    </row>
    <row r="20" spans="1:14" ht="15" x14ac:dyDescent="0.4">
      <c r="A20" s="3" t="s">
        <v>24</v>
      </c>
      <c r="B20" s="30">
        <v>0.20297549234275181</v>
      </c>
      <c r="C20" s="32">
        <v>14.961015694420849</v>
      </c>
      <c r="D20" s="30">
        <v>9.6905873484652005</v>
      </c>
      <c r="E20" s="30">
        <v>1.8236672203693522</v>
      </c>
      <c r="F20" s="30">
        <v>1.5386954465788982</v>
      </c>
      <c r="G20" s="32">
        <v>13.137348474051498</v>
      </c>
      <c r="H20" s="30">
        <v>9.2315554470860217</v>
      </c>
      <c r="I20" s="30">
        <v>3.3518404304550553E-2</v>
      </c>
      <c r="J20" s="30">
        <v>3.2078797965311739E-2</v>
      </c>
      <c r="K20" s="30">
        <v>0.41394337632572864</v>
      </c>
      <c r="L20" s="30">
        <v>0.39049789025836534</v>
      </c>
      <c r="M20" s="30">
        <v>1.3762054397390731</v>
      </c>
      <c r="N20" s="30">
        <v>1.2996957697580342</v>
      </c>
    </row>
    <row r="21" spans="1:14" ht="15" x14ac:dyDescent="0.4">
      <c r="A21" s="3" t="s">
        <v>25</v>
      </c>
      <c r="B21" s="30">
        <v>0.21139336522681162</v>
      </c>
      <c r="C21" s="32">
        <v>11.475633283470374</v>
      </c>
      <c r="D21" s="30">
        <v>7.4330265393608368</v>
      </c>
      <c r="E21" s="30">
        <v>1.6041971908155901</v>
      </c>
      <c r="F21" s="30">
        <v>1.3556996686436056</v>
      </c>
      <c r="G21" s="30">
        <v>9.8714360926547844</v>
      </c>
      <c r="H21" s="30">
        <v>7.0314162318122078</v>
      </c>
      <c r="I21" s="30">
        <v>0.40819368513908794</v>
      </c>
      <c r="J21" s="30">
        <v>0.39097998043588789</v>
      </c>
      <c r="K21" s="30">
        <v>0.2192984566372515</v>
      </c>
      <c r="L21" s="30">
        <v>0.21437761783450157</v>
      </c>
      <c r="M21" s="30">
        <v>0.97670504903925082</v>
      </c>
      <c r="N21" s="30">
        <v>0.94879576296892076</v>
      </c>
    </row>
    <row r="22" spans="1:14" ht="15" x14ac:dyDescent="0.4">
      <c r="A22" s="3" t="s">
        <v>26</v>
      </c>
      <c r="B22" s="30">
        <v>0.19629693061347808</v>
      </c>
      <c r="C22" s="32">
        <v>14.181393233398479</v>
      </c>
      <c r="D22" s="30">
        <v>9.1856082941233197</v>
      </c>
      <c r="E22" s="30">
        <v>1.2097757658067128</v>
      </c>
      <c r="F22" s="30">
        <v>1.0184239031403108</v>
      </c>
      <c r="G22" s="32">
        <v>12.971617467591766</v>
      </c>
      <c r="H22" s="30">
        <v>8.8787892443527845</v>
      </c>
      <c r="I22" s="30">
        <v>0.26303430590596288</v>
      </c>
      <c r="J22" s="30">
        <v>0.24320900014545566</v>
      </c>
      <c r="K22" s="30">
        <v>0.36669080635366558</v>
      </c>
      <c r="L22" s="30">
        <v>0.33889183263047701</v>
      </c>
      <c r="M22" s="30">
        <v>0.58005065354708429</v>
      </c>
      <c r="N22" s="30">
        <v>0.53707480497698201</v>
      </c>
    </row>
    <row r="23" spans="1:14" ht="15.75" x14ac:dyDescent="0.4">
      <c r="A23" s="5" t="s">
        <v>27</v>
      </c>
      <c r="B23" s="31"/>
      <c r="C23" s="33">
        <v>12.453095837344014</v>
      </c>
      <c r="D23" s="31"/>
      <c r="E23" s="31">
        <v>1.6159650618413026</v>
      </c>
      <c r="F23" s="31"/>
      <c r="G23" s="33">
        <v>10.837130775502713</v>
      </c>
      <c r="H23" s="31"/>
      <c r="I23" s="31">
        <v>0.17589949518522233</v>
      </c>
      <c r="J23" s="31"/>
      <c r="K23" s="31">
        <v>0.40574945136840873</v>
      </c>
      <c r="L23" s="31"/>
      <c r="M23" s="31">
        <v>1.0343161152876712</v>
      </c>
      <c r="N23" s="30"/>
    </row>
    <row r="24" spans="1:14" s="9" customFormat="1" ht="15.75" x14ac:dyDescent="0.4">
      <c r="A24" s="6" t="s">
        <v>83</v>
      </c>
      <c r="B24" s="31"/>
      <c r="C24" s="31">
        <v>2.6398840774571668</v>
      </c>
      <c r="D24" s="31"/>
      <c r="E24" s="31">
        <v>0.53515428006225796</v>
      </c>
      <c r="F24" s="31"/>
      <c r="G24" s="31">
        <v>2.3249572013949638</v>
      </c>
      <c r="H24" s="31"/>
      <c r="I24" s="31">
        <v>0.13959330734946326</v>
      </c>
      <c r="J24" s="31"/>
      <c r="K24" s="31">
        <v>0.16719696716313859</v>
      </c>
      <c r="L24" s="31"/>
      <c r="M24" s="31">
        <v>0.43702403644801602</v>
      </c>
      <c r="N24" s="31"/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72B9-CAC3-45E3-9037-F2D7543D89DB}">
  <dimension ref="A1:D66"/>
  <sheetViews>
    <sheetView workbookViewId="0">
      <selection activeCell="F14" sqref="F14"/>
    </sheetView>
  </sheetViews>
  <sheetFormatPr defaultColWidth="19.875" defaultRowHeight="14.25" x14ac:dyDescent="0.4"/>
  <cols>
    <col min="1" max="1" width="19.875" style="41"/>
    <col min="2" max="2" width="21.125" style="41" customWidth="1"/>
    <col min="3" max="3" width="20.25" style="41" customWidth="1"/>
    <col min="4" max="16384" width="19.875" style="41"/>
  </cols>
  <sheetData>
    <row r="1" spans="1:4" ht="30" x14ac:dyDescent="0.4">
      <c r="A1" s="74" t="s">
        <v>0</v>
      </c>
      <c r="B1" s="74" t="s">
        <v>101</v>
      </c>
      <c r="C1" s="74" t="s">
        <v>102</v>
      </c>
      <c r="D1" s="74" t="s">
        <v>103</v>
      </c>
    </row>
    <row r="2" spans="1:4" x14ac:dyDescent="0.4">
      <c r="A2" s="58">
        <v>1950</v>
      </c>
      <c r="B2" s="59">
        <v>20.518999999999998</v>
      </c>
      <c r="C2" s="59">
        <v>15.301</v>
      </c>
      <c r="D2" s="59"/>
    </row>
    <row r="3" spans="1:4" x14ac:dyDescent="0.4">
      <c r="A3" s="58">
        <v>1951</v>
      </c>
      <c r="B3" s="59">
        <v>19.878</v>
      </c>
      <c r="C3" s="59">
        <v>15.932</v>
      </c>
      <c r="D3" s="59"/>
    </row>
    <row r="4" spans="1:4" x14ac:dyDescent="0.4">
      <c r="A4" s="58">
        <v>1952</v>
      </c>
      <c r="B4" s="59">
        <v>25.442</v>
      </c>
      <c r="C4" s="59">
        <v>15.138999999999999</v>
      </c>
      <c r="D4" s="59"/>
    </row>
    <row r="5" spans="1:4" x14ac:dyDescent="0.4">
      <c r="A5" s="58">
        <v>1953</v>
      </c>
      <c r="B5" s="59">
        <v>26.172000000000001</v>
      </c>
      <c r="C5" s="59">
        <v>18.969000000000001</v>
      </c>
      <c r="D5" s="59"/>
    </row>
    <row r="6" spans="1:4" x14ac:dyDescent="0.4">
      <c r="A6" s="58">
        <v>1954</v>
      </c>
      <c r="B6" s="59">
        <v>25.099</v>
      </c>
      <c r="C6" s="59">
        <v>17.588999999999999</v>
      </c>
      <c r="D6" s="59"/>
    </row>
    <row r="7" spans="1:4" x14ac:dyDescent="0.4">
      <c r="A7" s="58">
        <v>1955</v>
      </c>
      <c r="B7" s="59">
        <v>28.904</v>
      </c>
      <c r="C7" s="59">
        <v>17.72</v>
      </c>
      <c r="D7" s="59"/>
    </row>
    <row r="8" spans="1:4" x14ac:dyDescent="0.4">
      <c r="A8" s="58">
        <v>1956</v>
      </c>
      <c r="B8" s="59">
        <v>20.024999999999999</v>
      </c>
      <c r="C8" s="59">
        <v>15.731999999999999</v>
      </c>
      <c r="D8" s="59"/>
    </row>
    <row r="9" spans="1:4" x14ac:dyDescent="0.4">
      <c r="A9" s="58">
        <v>1957</v>
      </c>
      <c r="B9" s="59">
        <v>22.559000000000001</v>
      </c>
      <c r="C9" s="59">
        <v>15.602</v>
      </c>
      <c r="D9" s="59">
        <v>51.340593795867093</v>
      </c>
    </row>
    <row r="10" spans="1:4" x14ac:dyDescent="0.4">
      <c r="A10" s="58">
        <v>1958</v>
      </c>
      <c r="B10" s="59">
        <v>26.283999999999999</v>
      </c>
      <c r="C10" s="59">
        <v>16.093</v>
      </c>
      <c r="D10" s="59">
        <v>39.781951749623943</v>
      </c>
    </row>
    <row r="11" spans="1:4" x14ac:dyDescent="0.4">
      <c r="A11" s="58">
        <v>1959</v>
      </c>
      <c r="B11" s="59">
        <v>20.202999999999999</v>
      </c>
      <c r="C11" s="59">
        <v>15.086</v>
      </c>
      <c r="D11" s="59">
        <v>52.93982138460953</v>
      </c>
    </row>
    <row r="12" spans="1:4" x14ac:dyDescent="0.4">
      <c r="A12" s="58">
        <v>1960</v>
      </c>
      <c r="B12" s="59">
        <v>29.199000000000002</v>
      </c>
      <c r="C12" s="59">
        <v>16.283000000000001</v>
      </c>
      <c r="D12" s="59">
        <v>66.642932508825055</v>
      </c>
    </row>
    <row r="13" spans="1:4" x14ac:dyDescent="0.4">
      <c r="A13" s="58">
        <v>1961</v>
      </c>
      <c r="B13" s="59">
        <v>40.070999999999998</v>
      </c>
      <c r="C13" s="59">
        <v>19.405000000000001</v>
      </c>
      <c r="D13" s="59">
        <v>52.509437446224595</v>
      </c>
    </row>
    <row r="14" spans="1:4" x14ac:dyDescent="0.4">
      <c r="A14" s="58">
        <v>1962</v>
      </c>
      <c r="B14" s="59">
        <v>30.77</v>
      </c>
      <c r="C14" s="59">
        <v>15.582000000000001</v>
      </c>
      <c r="D14" s="59">
        <v>69.531647176710621</v>
      </c>
    </row>
    <row r="15" spans="1:4" x14ac:dyDescent="0.4">
      <c r="A15" s="58">
        <v>1963</v>
      </c>
      <c r="B15" s="59">
        <v>42.026000000000003</v>
      </c>
      <c r="C15" s="59">
        <v>17.891999999999999</v>
      </c>
      <c r="D15" s="59">
        <v>57.237657119765885</v>
      </c>
    </row>
    <row r="16" spans="1:4" x14ac:dyDescent="0.4">
      <c r="A16" s="58">
        <v>1964</v>
      </c>
      <c r="B16" s="59">
        <v>34.463999999999999</v>
      </c>
      <c r="C16" s="59">
        <v>16.951000000000001</v>
      </c>
      <c r="D16" s="59">
        <v>82.346098437127793</v>
      </c>
    </row>
    <row r="17" spans="1:4" x14ac:dyDescent="0.4">
      <c r="A17" s="58">
        <v>1965</v>
      </c>
      <c r="B17" s="59">
        <v>51.408999999999999</v>
      </c>
      <c r="C17" s="59">
        <v>18.905000000000001</v>
      </c>
      <c r="D17" s="59">
        <v>45.913307288244411</v>
      </c>
    </row>
    <row r="18" spans="1:4" x14ac:dyDescent="0.4">
      <c r="A18" s="58">
        <v>1966</v>
      </c>
      <c r="B18" s="59">
        <v>35.317999999999998</v>
      </c>
      <c r="C18" s="59">
        <v>17.074000000000002</v>
      </c>
      <c r="D18" s="59">
        <v>59.429888952294384</v>
      </c>
    </row>
    <row r="19" spans="1:4" x14ac:dyDescent="0.4">
      <c r="A19" s="58">
        <v>1967</v>
      </c>
      <c r="B19" s="59">
        <v>27.902000000000001</v>
      </c>
      <c r="C19" s="59">
        <v>14.038</v>
      </c>
      <c r="D19" s="59">
        <v>44.380181001644694</v>
      </c>
    </row>
    <row r="20" spans="1:4" x14ac:dyDescent="0.4">
      <c r="A20" s="58">
        <v>1968</v>
      </c>
      <c r="B20" s="59">
        <v>33.828000000000003</v>
      </c>
      <c r="C20" s="59">
        <v>16.849</v>
      </c>
      <c r="D20" s="59">
        <v>79.687181338394652</v>
      </c>
    </row>
    <row r="21" spans="1:4" x14ac:dyDescent="0.4">
      <c r="A21" s="58">
        <v>1969</v>
      </c>
      <c r="B21" s="59">
        <v>42.151000000000003</v>
      </c>
      <c r="C21" s="59">
        <v>16.373000000000001</v>
      </c>
      <c r="D21" s="59">
        <v>37.296389239843521</v>
      </c>
    </row>
    <row r="22" spans="1:4" x14ac:dyDescent="0.4">
      <c r="A22" s="58">
        <v>1970</v>
      </c>
      <c r="B22" s="59">
        <v>44.095999999999997</v>
      </c>
      <c r="C22" s="59">
        <v>16.404</v>
      </c>
      <c r="D22" s="59">
        <v>76.976342069449188</v>
      </c>
    </row>
    <row r="23" spans="1:4" x14ac:dyDescent="0.4">
      <c r="A23" s="58">
        <v>1971</v>
      </c>
      <c r="B23" s="59">
        <v>37.945</v>
      </c>
      <c r="C23" s="59">
        <v>16.2</v>
      </c>
      <c r="D23" s="59">
        <v>46.200833444345143</v>
      </c>
    </row>
    <row r="24" spans="1:4" x14ac:dyDescent="0.4">
      <c r="A24" s="58">
        <v>1972</v>
      </c>
      <c r="B24" s="59">
        <v>44.232999999999997</v>
      </c>
      <c r="C24" s="59">
        <v>18.010000000000002</v>
      </c>
      <c r="D24" s="59">
        <v>77.861524471809815</v>
      </c>
    </row>
    <row r="25" spans="1:4" x14ac:dyDescent="0.4">
      <c r="A25" s="58">
        <v>1973</v>
      </c>
      <c r="B25" s="59">
        <v>36.170999999999999</v>
      </c>
      <c r="C25" s="59">
        <v>16.164000000000001</v>
      </c>
      <c r="D25" s="59">
        <v>49.288743936958419</v>
      </c>
    </row>
    <row r="26" spans="1:4" x14ac:dyDescent="0.4">
      <c r="A26" s="58">
        <v>1974</v>
      </c>
      <c r="B26" s="59">
        <v>52.994</v>
      </c>
      <c r="C26" s="59">
        <v>17.283000000000001</v>
      </c>
      <c r="D26" s="59">
        <v>50.035592317778239</v>
      </c>
    </row>
    <row r="27" spans="1:4" x14ac:dyDescent="0.4">
      <c r="A27" s="58">
        <v>1975</v>
      </c>
      <c r="B27" s="59">
        <v>38.491999999999997</v>
      </c>
      <c r="C27" s="59">
        <v>14.715999999999999</v>
      </c>
      <c r="D27" s="59">
        <v>69.902102129020236</v>
      </c>
    </row>
    <row r="28" spans="1:4" x14ac:dyDescent="0.4">
      <c r="A28" s="58">
        <v>1976</v>
      </c>
      <c r="B28" s="59">
        <v>36.691000000000003</v>
      </c>
      <c r="C28" s="59">
        <v>16.497</v>
      </c>
      <c r="D28" s="59">
        <v>61.153384327162946</v>
      </c>
    </row>
    <row r="29" spans="1:4" x14ac:dyDescent="0.4">
      <c r="A29" s="58">
        <v>1977</v>
      </c>
      <c r="B29" s="59">
        <v>42.082999999999998</v>
      </c>
      <c r="C29" s="59">
        <v>16.600999999999999</v>
      </c>
      <c r="D29" s="59">
        <v>110.10811221057433</v>
      </c>
    </row>
    <row r="30" spans="1:4" x14ac:dyDescent="0.4">
      <c r="A30" s="58">
        <v>1978</v>
      </c>
      <c r="B30" s="59">
        <v>38.311999999999998</v>
      </c>
      <c r="C30" s="59">
        <v>16.913</v>
      </c>
      <c r="D30" s="59">
        <v>61.640188912664826</v>
      </c>
    </row>
    <row r="31" spans="1:4" x14ac:dyDescent="0.4">
      <c r="A31" s="58">
        <v>1979</v>
      </c>
      <c r="B31" s="59">
        <v>42.734999999999999</v>
      </c>
      <c r="C31" s="59">
        <v>17.471</v>
      </c>
      <c r="D31" s="59">
        <v>50.118626384431288</v>
      </c>
    </row>
    <row r="32" spans="1:4" x14ac:dyDescent="0.4">
      <c r="A32" s="58">
        <v>1980</v>
      </c>
      <c r="B32" s="59">
        <v>34.204000000000001</v>
      </c>
      <c r="C32" s="59">
        <v>17.536000000000001</v>
      </c>
      <c r="D32" s="59">
        <v>53.216194386921487</v>
      </c>
    </row>
    <row r="33" spans="1:4" x14ac:dyDescent="0.4">
      <c r="A33" s="58">
        <v>1981</v>
      </c>
      <c r="B33" s="59">
        <v>28.192</v>
      </c>
      <c r="C33" s="59">
        <v>15.909000000000001</v>
      </c>
      <c r="D33" s="59">
        <v>68.78025586399859</v>
      </c>
    </row>
    <row r="34" spans="1:4" x14ac:dyDescent="0.4">
      <c r="A34" s="58">
        <v>1982</v>
      </c>
      <c r="B34" s="59">
        <v>28.343</v>
      </c>
      <c r="C34" s="59">
        <v>17.318000000000001</v>
      </c>
      <c r="D34" s="59">
        <v>45.987907087475882</v>
      </c>
    </row>
    <row r="35" spans="1:4" x14ac:dyDescent="0.4">
      <c r="A35" s="58">
        <v>1983</v>
      </c>
      <c r="B35" s="59">
        <v>34.692999999999998</v>
      </c>
      <c r="C35" s="59">
        <v>19.635999999999999</v>
      </c>
      <c r="D35" s="59">
        <v>63.948979413780954</v>
      </c>
    </row>
    <row r="36" spans="1:4" x14ac:dyDescent="0.4">
      <c r="A36" s="58">
        <v>1984</v>
      </c>
      <c r="B36" s="59">
        <v>38.265000000000001</v>
      </c>
      <c r="C36" s="59">
        <v>21.193000000000001</v>
      </c>
      <c r="D36" s="59">
        <v>116.97692657837322</v>
      </c>
    </row>
    <row r="37" spans="1:4" x14ac:dyDescent="0.4">
      <c r="A37" s="58">
        <v>1985</v>
      </c>
      <c r="B37" s="59">
        <v>28.859000000000002</v>
      </c>
      <c r="C37" s="59">
        <v>17.702000000000002</v>
      </c>
      <c r="D37" s="59">
        <v>49.065437880688819</v>
      </c>
    </row>
    <row r="38" spans="1:4" x14ac:dyDescent="0.4">
      <c r="A38" s="58">
        <v>1986</v>
      </c>
      <c r="B38" s="59">
        <v>30.614999999999998</v>
      </c>
      <c r="C38" s="59">
        <v>18.21</v>
      </c>
      <c r="D38" s="59">
        <v>35.84081301281617</v>
      </c>
    </row>
    <row r="39" spans="1:4" x14ac:dyDescent="0.4">
      <c r="A39" s="58">
        <v>1987</v>
      </c>
      <c r="B39" s="59">
        <v>40.116</v>
      </c>
      <c r="C39" s="59">
        <v>22.074999999999999</v>
      </c>
      <c r="D39" s="59">
        <v>64.628049176650578</v>
      </c>
    </row>
    <row r="40" spans="1:4" x14ac:dyDescent="0.4">
      <c r="A40" s="58">
        <v>1988</v>
      </c>
      <c r="B40" s="59">
        <v>26.231999999999999</v>
      </c>
      <c r="C40" s="59">
        <v>17.146999999999998</v>
      </c>
      <c r="D40" s="59">
        <v>45.910633488533591</v>
      </c>
    </row>
    <row r="41" spans="1:4" x14ac:dyDescent="0.4">
      <c r="A41" s="58">
        <v>1989</v>
      </c>
      <c r="B41" s="59">
        <v>26.131</v>
      </c>
      <c r="C41" s="59">
        <v>18.629000000000001</v>
      </c>
      <c r="D41" s="59">
        <v>42.894418181731531</v>
      </c>
    </row>
    <row r="42" spans="1:4" x14ac:dyDescent="0.4">
      <c r="A42" s="58">
        <v>1990</v>
      </c>
      <c r="B42" s="59">
        <v>33.456000000000003</v>
      </c>
      <c r="C42" s="59">
        <v>18.138999999999999</v>
      </c>
      <c r="D42" s="59">
        <v>94.768286584780938</v>
      </c>
    </row>
    <row r="43" spans="1:4" x14ac:dyDescent="0.4">
      <c r="A43" s="58">
        <v>1991</v>
      </c>
      <c r="B43" s="59">
        <v>29.3</v>
      </c>
      <c r="C43" s="59">
        <v>16.902999999999999</v>
      </c>
      <c r="D43" s="59">
        <v>67.192365701350838</v>
      </c>
    </row>
    <row r="44" spans="1:4" x14ac:dyDescent="0.4">
      <c r="A44" s="58">
        <v>1992</v>
      </c>
      <c r="B44" s="59">
        <v>23.484999999999999</v>
      </c>
      <c r="C44" s="59">
        <v>17.856999999999999</v>
      </c>
      <c r="D44" s="59">
        <v>136.90215934876647</v>
      </c>
    </row>
    <row r="45" spans="1:4" x14ac:dyDescent="0.4">
      <c r="A45" s="58">
        <v>1993</v>
      </c>
      <c r="B45" s="59">
        <v>25.838999999999999</v>
      </c>
      <c r="C45" s="59">
        <v>18.814</v>
      </c>
      <c r="D45" s="59">
        <v>59.204376493629198</v>
      </c>
    </row>
    <row r="46" spans="1:4" x14ac:dyDescent="0.4">
      <c r="A46" s="58">
        <v>1994</v>
      </c>
      <c r="B46" s="59">
        <v>23.311</v>
      </c>
      <c r="C46" s="59">
        <v>19.059000000000001</v>
      </c>
      <c r="D46" s="59">
        <v>37.737452769904607</v>
      </c>
    </row>
    <row r="47" spans="1:4" x14ac:dyDescent="0.4">
      <c r="A47" s="58">
        <v>1995</v>
      </c>
      <c r="B47" s="59">
        <v>17.542000000000002</v>
      </c>
      <c r="C47" s="59">
        <v>18.067</v>
      </c>
      <c r="D47" s="59">
        <v>51.124814954053541</v>
      </c>
    </row>
    <row r="48" spans="1:4" x14ac:dyDescent="0.4">
      <c r="A48" s="58">
        <v>1996</v>
      </c>
      <c r="B48" s="59">
        <v>18.45</v>
      </c>
      <c r="C48" s="59">
        <v>18.167000000000002</v>
      </c>
      <c r="D48" s="59">
        <v>32.016247835723746</v>
      </c>
    </row>
    <row r="49" spans="1:4" x14ac:dyDescent="0.4">
      <c r="A49" s="58">
        <v>1997</v>
      </c>
      <c r="B49" s="59">
        <v>17.696000000000002</v>
      </c>
      <c r="C49" s="59">
        <v>16.949000000000002</v>
      </c>
      <c r="D49" s="59">
        <v>32.387588916461702</v>
      </c>
    </row>
    <row r="50" spans="1:4" x14ac:dyDescent="0.4">
      <c r="A50" s="58">
        <v>1998</v>
      </c>
      <c r="B50" s="59">
        <v>16.324999999999999</v>
      </c>
      <c r="C50" s="59">
        <v>19.026</v>
      </c>
      <c r="D50" s="59">
        <v>28.494291429201542</v>
      </c>
    </row>
    <row r="51" spans="1:4" x14ac:dyDescent="0.4">
      <c r="A51" s="58">
        <v>1999</v>
      </c>
      <c r="B51" s="59">
        <v>16.742000000000001</v>
      </c>
      <c r="C51" s="59">
        <v>18.391999999999999</v>
      </c>
      <c r="D51" s="59">
        <v>27.532836251912506</v>
      </c>
    </row>
    <row r="52" spans="1:4" x14ac:dyDescent="0.4">
      <c r="A52" s="58">
        <v>2000</v>
      </c>
      <c r="B52" s="59">
        <v>12.39</v>
      </c>
      <c r="C52" s="59">
        <v>15.423</v>
      </c>
      <c r="D52" s="59">
        <v>35.385935228320768</v>
      </c>
    </row>
    <row r="53" spans="1:4" x14ac:dyDescent="0.4">
      <c r="A53" s="58">
        <v>2001</v>
      </c>
      <c r="B53" s="59">
        <v>14.638999999999999</v>
      </c>
      <c r="C53" s="59">
        <v>20.071999999999999</v>
      </c>
      <c r="D53" s="59">
        <v>34.853050568643646</v>
      </c>
    </row>
    <row r="54" spans="1:4" x14ac:dyDescent="0.4">
      <c r="A54" s="58">
        <v>2002</v>
      </c>
      <c r="B54" s="59">
        <v>15.638999999999999</v>
      </c>
      <c r="C54" s="59">
        <v>16.591999999999999</v>
      </c>
      <c r="D54" s="59">
        <v>43.353796884374525</v>
      </c>
    </row>
    <row r="55" spans="1:4" x14ac:dyDescent="0.4">
      <c r="A55" s="58">
        <v>2003</v>
      </c>
      <c r="B55" s="59">
        <v>15.504</v>
      </c>
      <c r="C55" s="59">
        <v>18.629000000000001</v>
      </c>
      <c r="D55" s="59">
        <v>41.473226240339784</v>
      </c>
    </row>
    <row r="56" spans="1:4" x14ac:dyDescent="0.4">
      <c r="A56" s="58">
        <v>2004</v>
      </c>
      <c r="B56" s="59">
        <v>16.073</v>
      </c>
      <c r="C56" s="59">
        <v>20.951000000000001</v>
      </c>
      <c r="D56" s="59">
        <v>28.381257529503962</v>
      </c>
    </row>
    <row r="57" spans="1:4" x14ac:dyDescent="0.4">
      <c r="A57" s="58">
        <v>2005</v>
      </c>
      <c r="B57" s="59">
        <v>18.079999999999998</v>
      </c>
      <c r="C57" s="59">
        <v>18.312999999999999</v>
      </c>
      <c r="D57" s="59">
        <v>31.765966644494249</v>
      </c>
    </row>
    <row r="58" spans="1:4" x14ac:dyDescent="0.4">
      <c r="A58" s="58">
        <v>2006</v>
      </c>
      <c r="B58" s="59">
        <v>15.384</v>
      </c>
      <c r="C58" s="59">
        <v>18.663</v>
      </c>
      <c r="D58" s="59">
        <v>24.593139881111803</v>
      </c>
    </row>
    <row r="59" spans="1:4" x14ac:dyDescent="0.4">
      <c r="A59" s="58">
        <v>2007</v>
      </c>
      <c r="B59" s="59">
        <v>12.076000000000001</v>
      </c>
      <c r="C59" s="59">
        <v>17.577999999999999</v>
      </c>
      <c r="D59" s="59">
        <v>40.209014477274224</v>
      </c>
    </row>
    <row r="60" spans="1:4" x14ac:dyDescent="0.4">
      <c r="A60" s="58">
        <v>2008</v>
      </c>
      <c r="B60" s="59">
        <v>14.077</v>
      </c>
      <c r="C60" s="59">
        <v>20.577999999999999</v>
      </c>
      <c r="D60" s="59">
        <v>35.323511808798656</v>
      </c>
    </row>
    <row r="61" spans="1:4" x14ac:dyDescent="0.4">
      <c r="A61" s="58">
        <v>2009</v>
      </c>
      <c r="B61" s="59">
        <v>13.596</v>
      </c>
      <c r="C61" s="59">
        <v>22.201000000000001</v>
      </c>
      <c r="D61" s="59">
        <v>31.575259754871546</v>
      </c>
    </row>
    <row r="62" spans="1:4" x14ac:dyDescent="0.4">
      <c r="A62" s="58">
        <v>2010</v>
      </c>
      <c r="B62" s="59">
        <v>10.926</v>
      </c>
      <c r="C62" s="59">
        <v>15.888</v>
      </c>
      <c r="D62" s="59">
        <v>36.749464461409225</v>
      </c>
    </row>
    <row r="63" spans="1:4" x14ac:dyDescent="0.4">
      <c r="A63" s="58">
        <v>2011</v>
      </c>
      <c r="B63" s="59">
        <v>12.145</v>
      </c>
      <c r="C63" s="59">
        <v>21.260999999999999</v>
      </c>
      <c r="D63" s="59">
        <v>24.674195407022875</v>
      </c>
    </row>
    <row r="64" spans="1:4" x14ac:dyDescent="0.4">
      <c r="A64" s="58">
        <v>2012</v>
      </c>
      <c r="B64" s="59">
        <v>8.9993999999999996</v>
      </c>
      <c r="C64" s="59">
        <v>16.943000000000001</v>
      </c>
      <c r="D64" s="59">
        <v>26.270454694142277</v>
      </c>
    </row>
    <row r="65" spans="1:4" x14ac:dyDescent="0.4">
      <c r="A65" s="58">
        <v>2013</v>
      </c>
      <c r="B65" s="59">
        <v>9.7894000000000005</v>
      </c>
      <c r="C65" s="59">
        <v>17.117999999999999</v>
      </c>
      <c r="D65" s="59">
        <v>26.09296769861718</v>
      </c>
    </row>
    <row r="66" spans="1:4" x14ac:dyDescent="0.4">
      <c r="A66" s="58">
        <v>2014</v>
      </c>
      <c r="B66" s="59">
        <v>9.9328000000000003</v>
      </c>
      <c r="C66" s="59">
        <v>19.739000000000001</v>
      </c>
      <c r="D66" s="59">
        <v>89.406917439287184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0629-52A8-4A27-8995-AA26D29D5912}">
  <dimension ref="A1:K11"/>
  <sheetViews>
    <sheetView workbookViewId="0">
      <selection sqref="A1:K11"/>
    </sheetView>
  </sheetViews>
  <sheetFormatPr defaultColWidth="8.75" defaultRowHeight="14.25" x14ac:dyDescent="0.4"/>
  <cols>
    <col min="1" max="1" width="28.75" style="41" customWidth="1"/>
    <col min="2" max="16384" width="8.75" style="41"/>
  </cols>
  <sheetData>
    <row r="1" spans="1:11" ht="15" x14ac:dyDescent="0.4">
      <c r="A1" s="76" t="s">
        <v>86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x14ac:dyDescent="0.4">
      <c r="A2" s="68"/>
      <c r="B2" s="60" t="s">
        <v>37</v>
      </c>
      <c r="C2" s="60" t="s">
        <v>38</v>
      </c>
      <c r="D2" s="60" t="s">
        <v>39</v>
      </c>
      <c r="E2" s="60" t="s">
        <v>40</v>
      </c>
      <c r="F2" s="60" t="s">
        <v>41</v>
      </c>
      <c r="G2" s="60" t="s">
        <v>42</v>
      </c>
      <c r="H2" s="60" t="s">
        <v>1</v>
      </c>
      <c r="I2" s="60" t="s">
        <v>43</v>
      </c>
      <c r="J2" s="60" t="s">
        <v>44</v>
      </c>
      <c r="K2" s="69" t="s">
        <v>45</v>
      </c>
    </row>
    <row r="3" spans="1:11" x14ac:dyDescent="0.4">
      <c r="A3" s="68" t="s">
        <v>46</v>
      </c>
      <c r="B3" s="61">
        <v>95</v>
      </c>
      <c r="C3" s="61">
        <v>17.5</v>
      </c>
      <c r="D3" s="61">
        <v>30.5</v>
      </c>
      <c r="E3" s="61">
        <v>74.5</v>
      </c>
      <c r="F3" s="61">
        <v>83.5</v>
      </c>
      <c r="G3" s="61">
        <v>14.000000000000002</v>
      </c>
      <c r="H3" s="61">
        <v>15</v>
      </c>
      <c r="I3" s="61">
        <v>18</v>
      </c>
      <c r="J3" s="61">
        <v>37</v>
      </c>
      <c r="K3" s="70">
        <v>100</v>
      </c>
    </row>
    <row r="4" spans="1:11" x14ac:dyDescent="0.4">
      <c r="A4" s="68" t="s">
        <v>47</v>
      </c>
      <c r="B4" s="61">
        <v>99.371069182389931</v>
      </c>
      <c r="C4" s="61">
        <v>1.5723270440251573</v>
      </c>
      <c r="D4" s="61">
        <v>14.465408805031446</v>
      </c>
      <c r="E4" s="61">
        <v>84.276729559748432</v>
      </c>
      <c r="F4" s="61">
        <v>99.056603773584911</v>
      </c>
      <c r="G4" s="61">
        <v>0</v>
      </c>
      <c r="H4" s="61">
        <v>0</v>
      </c>
      <c r="I4" s="61">
        <v>11.0062893081761</v>
      </c>
      <c r="J4" s="61">
        <v>1.5723270440251573</v>
      </c>
      <c r="K4" s="70">
        <v>100</v>
      </c>
    </row>
    <row r="5" spans="1:11" ht="15" x14ac:dyDescent="0.4">
      <c r="A5" s="79" t="s">
        <v>87</v>
      </c>
      <c r="B5" s="80"/>
      <c r="C5" s="80"/>
      <c r="D5" s="80"/>
      <c r="E5" s="80"/>
      <c r="F5" s="80"/>
      <c r="G5" s="80"/>
      <c r="H5" s="80"/>
      <c r="I5" s="80"/>
      <c r="J5" s="80"/>
      <c r="K5" s="81"/>
    </row>
    <row r="6" spans="1:11" x14ac:dyDescent="0.4">
      <c r="A6" s="68" t="s">
        <v>46</v>
      </c>
      <c r="B6" s="61">
        <v>36.734693877551024</v>
      </c>
      <c r="C6" s="61">
        <v>37.244897959183675</v>
      </c>
      <c r="D6" s="61">
        <v>1.0204081632653061</v>
      </c>
      <c r="E6" s="61">
        <v>48.979591836734691</v>
      </c>
      <c r="F6" s="61">
        <v>34.183673469387756</v>
      </c>
      <c r="G6" s="61">
        <v>17.857142857142858</v>
      </c>
      <c r="H6" s="61">
        <v>0.51020408163265307</v>
      </c>
      <c r="I6" s="61">
        <v>0</v>
      </c>
      <c r="J6" s="61">
        <v>23.469387755102041</v>
      </c>
      <c r="K6" s="70">
        <v>100</v>
      </c>
    </row>
    <row r="7" spans="1:11" x14ac:dyDescent="0.4">
      <c r="A7" s="68" t="s">
        <v>47</v>
      </c>
      <c r="B7" s="61">
        <v>100</v>
      </c>
      <c r="C7" s="61">
        <v>33.663366336633665</v>
      </c>
      <c r="D7" s="61">
        <v>8.9108910891089099</v>
      </c>
      <c r="E7" s="61">
        <v>70.297029702970292</v>
      </c>
      <c r="F7" s="61">
        <v>94.059405940594047</v>
      </c>
      <c r="G7" s="61">
        <v>0</v>
      </c>
      <c r="H7" s="61">
        <v>0.99009900990099009</v>
      </c>
      <c r="I7" s="61">
        <v>9.9009900990099009</v>
      </c>
      <c r="J7" s="61">
        <v>26.732673267326735</v>
      </c>
      <c r="K7" s="70">
        <v>100</v>
      </c>
    </row>
    <row r="8" spans="1:11" ht="15" x14ac:dyDescent="0.4">
      <c r="A8" s="79" t="s">
        <v>88</v>
      </c>
      <c r="B8" s="80"/>
      <c r="C8" s="80"/>
      <c r="D8" s="80"/>
      <c r="E8" s="80"/>
      <c r="F8" s="80"/>
      <c r="G8" s="80"/>
      <c r="H8" s="80"/>
      <c r="I8" s="80"/>
      <c r="J8" s="80"/>
      <c r="K8" s="81"/>
    </row>
    <row r="9" spans="1:11" x14ac:dyDescent="0.4">
      <c r="A9" s="68" t="s">
        <v>46</v>
      </c>
      <c r="B9" s="61">
        <v>98.830409356725141</v>
      </c>
      <c r="C9" s="61">
        <v>49.122807017543856</v>
      </c>
      <c r="D9" s="61">
        <v>7.6023391812865491</v>
      </c>
      <c r="E9" s="61">
        <v>49.122807017543856</v>
      </c>
      <c r="F9" s="61">
        <v>70.760233918128662</v>
      </c>
      <c r="G9" s="61">
        <v>51.461988304093566</v>
      </c>
      <c r="H9" s="61">
        <v>12.280701754385964</v>
      </c>
      <c r="I9" s="61">
        <v>13.450292397660817</v>
      </c>
      <c r="J9" s="61">
        <v>23.976608187134502</v>
      </c>
      <c r="K9" s="70">
        <v>100</v>
      </c>
    </row>
    <row r="10" spans="1:11" x14ac:dyDescent="0.4">
      <c r="A10" s="68" t="s">
        <v>47</v>
      </c>
      <c r="B10" s="61">
        <v>100</v>
      </c>
      <c r="C10" s="61">
        <v>20.5</v>
      </c>
      <c r="D10" s="61">
        <v>14.499999999999998</v>
      </c>
      <c r="E10" s="61">
        <v>81</v>
      </c>
      <c r="F10" s="61">
        <v>99.5</v>
      </c>
      <c r="G10" s="61">
        <v>0</v>
      </c>
      <c r="H10" s="61">
        <v>0</v>
      </c>
      <c r="I10" s="61">
        <v>21</v>
      </c>
      <c r="J10" s="61">
        <v>11.5</v>
      </c>
      <c r="K10" s="70">
        <v>100</v>
      </c>
    </row>
    <row r="11" spans="1:11" ht="15" thickBot="1" x14ac:dyDescent="0.45">
      <c r="A11" s="71"/>
      <c r="B11" s="72" t="s">
        <v>37</v>
      </c>
      <c r="C11" s="72" t="s">
        <v>38</v>
      </c>
      <c r="D11" s="72" t="s">
        <v>39</v>
      </c>
      <c r="E11" s="72" t="s">
        <v>40</v>
      </c>
      <c r="F11" s="72" t="s">
        <v>41</v>
      </c>
      <c r="G11" s="72" t="s">
        <v>42</v>
      </c>
      <c r="H11" s="72" t="s">
        <v>1</v>
      </c>
      <c r="I11" s="72" t="s">
        <v>43</v>
      </c>
      <c r="J11" s="72" t="s">
        <v>44</v>
      </c>
      <c r="K11" s="73" t="s">
        <v>45</v>
      </c>
    </row>
  </sheetData>
  <mergeCells count="3">
    <mergeCell ref="A1:K1"/>
    <mergeCell ref="A5:K5"/>
    <mergeCell ref="A8:K8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EC2C-A957-47EA-9D65-515357DCBAD1}">
  <dimension ref="A1:BQ98"/>
  <sheetViews>
    <sheetView workbookViewId="0">
      <selection activeCell="D23" sqref="D23"/>
    </sheetView>
  </sheetViews>
  <sheetFormatPr defaultColWidth="8.75" defaultRowHeight="14.25" x14ac:dyDescent="0.4"/>
  <cols>
    <col min="1" max="1" width="8.75" style="41"/>
    <col min="2" max="2" width="11.125" style="41" customWidth="1"/>
    <col min="3" max="5" width="17.25" style="41" customWidth="1"/>
    <col min="6" max="7" width="11.125" style="41" customWidth="1"/>
    <col min="8" max="9" width="8.875" style="41" bestFit="1" customWidth="1"/>
    <col min="10" max="13" width="10.75" style="41" customWidth="1"/>
    <col min="14" max="14" width="9.875" style="41" bestFit="1" customWidth="1"/>
    <col min="15" max="15" width="8.875" style="41" bestFit="1" customWidth="1"/>
    <col min="16" max="16384" width="8.75" style="41"/>
  </cols>
  <sheetData>
    <row r="1" spans="1:29" s="35" customFormat="1" x14ac:dyDescent="0.4">
      <c r="A1" s="35" t="s">
        <v>51</v>
      </c>
      <c r="B1" s="35" t="s">
        <v>52</v>
      </c>
      <c r="C1" s="35" t="s">
        <v>52</v>
      </c>
      <c r="D1" s="35" t="s">
        <v>52</v>
      </c>
      <c r="F1" s="35" t="s">
        <v>52</v>
      </c>
      <c r="H1" s="35" t="s">
        <v>52</v>
      </c>
      <c r="J1" s="35" t="s">
        <v>53</v>
      </c>
      <c r="L1" s="35" t="s">
        <v>53</v>
      </c>
      <c r="N1" s="35" t="s">
        <v>53</v>
      </c>
    </row>
    <row r="2" spans="1:29" s="34" customFormat="1" ht="15" x14ac:dyDescent="0.2">
      <c r="A2" s="38"/>
      <c r="B2" s="35" t="s">
        <v>54</v>
      </c>
      <c r="C2" s="35" t="s">
        <v>55</v>
      </c>
      <c r="D2" s="35" t="s">
        <v>56</v>
      </c>
      <c r="E2" s="35"/>
      <c r="F2" s="35" t="s">
        <v>57</v>
      </c>
      <c r="G2" s="35"/>
      <c r="H2" s="35" t="s">
        <v>57</v>
      </c>
      <c r="I2" s="35"/>
      <c r="J2" s="35" t="s">
        <v>55</v>
      </c>
      <c r="K2" s="35"/>
      <c r="L2" s="35" t="s">
        <v>58</v>
      </c>
      <c r="M2" s="35"/>
      <c r="N2" s="35" t="s">
        <v>59</v>
      </c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s="34" customFormat="1" ht="15" x14ac:dyDescent="0.2">
      <c r="A3" s="38"/>
      <c r="B3" s="35" t="s">
        <v>61</v>
      </c>
      <c r="C3" s="35" t="s">
        <v>61</v>
      </c>
      <c r="D3" s="35" t="s">
        <v>62</v>
      </c>
      <c r="E3" s="35"/>
      <c r="F3" s="35" t="s">
        <v>63</v>
      </c>
      <c r="G3" s="35"/>
      <c r="H3" s="35" t="s">
        <v>64</v>
      </c>
      <c r="I3" s="35"/>
      <c r="J3" s="35" t="s">
        <v>65</v>
      </c>
      <c r="K3" s="35"/>
      <c r="L3" s="35" t="s">
        <v>65</v>
      </c>
      <c r="M3" s="35"/>
      <c r="N3" s="35" t="s">
        <v>65</v>
      </c>
      <c r="O3" s="35"/>
      <c r="P3" s="35"/>
      <c r="Q3" s="35"/>
      <c r="R3" s="35"/>
      <c r="S3" s="35"/>
      <c r="T3" s="35"/>
    </row>
    <row r="4" spans="1:29" s="40" customFormat="1" ht="70.900000000000006" customHeight="1" x14ac:dyDescent="0.25">
      <c r="A4" s="39"/>
      <c r="B4" s="39" t="s">
        <v>66</v>
      </c>
      <c r="C4" s="39" t="s">
        <v>67</v>
      </c>
      <c r="D4" s="39" t="s">
        <v>104</v>
      </c>
      <c r="E4" s="39" t="s">
        <v>104</v>
      </c>
      <c r="F4" s="39" t="s">
        <v>68</v>
      </c>
      <c r="G4" s="39" t="s">
        <v>79</v>
      </c>
      <c r="H4" s="39" t="s">
        <v>69</v>
      </c>
      <c r="I4" s="39" t="s">
        <v>79</v>
      </c>
      <c r="J4" s="39" t="s">
        <v>99</v>
      </c>
      <c r="K4" s="39" t="s">
        <v>79</v>
      </c>
      <c r="L4" s="39" t="s">
        <v>100</v>
      </c>
      <c r="M4" s="39" t="s">
        <v>79</v>
      </c>
      <c r="N4" s="39" t="s">
        <v>73</v>
      </c>
      <c r="O4" s="39" t="s">
        <v>79</v>
      </c>
      <c r="P4" s="39"/>
    </row>
    <row r="5" spans="1:29" x14ac:dyDescent="0.4">
      <c r="B5" s="42">
        <v>7.8349999999999911</v>
      </c>
      <c r="C5" s="43">
        <v>41058.374814741874</v>
      </c>
      <c r="D5" s="44">
        <v>2012.411703804906</v>
      </c>
      <c r="E5" s="75">
        <f>+AVERAGE(D5, D6)</f>
        <v>2012.3793180178227</v>
      </c>
      <c r="F5" s="44">
        <v>0.92376681614349776</v>
      </c>
      <c r="G5" s="44">
        <v>8.9269882204696144E-2</v>
      </c>
      <c r="H5" s="44">
        <v>0.84304932735426008</v>
      </c>
      <c r="I5" s="44">
        <v>8.347233089827262E-2</v>
      </c>
      <c r="J5" s="44">
        <v>-21.101234684296994</v>
      </c>
      <c r="K5" s="42">
        <v>4.7390591828457068E-3</v>
      </c>
      <c r="L5" s="44">
        <v>74.949200000000005</v>
      </c>
      <c r="M5" s="44">
        <f>+L5*0.1</f>
        <v>7.4949200000000005</v>
      </c>
      <c r="N5" s="75">
        <v>105.38999999999999</v>
      </c>
      <c r="O5" s="75">
        <f>+N5*0.15</f>
        <v>15.808499999999997</v>
      </c>
    </row>
    <row r="6" spans="1:29" x14ac:dyDescent="0.4">
      <c r="B6" s="42">
        <v>7.9349999999999907</v>
      </c>
      <c r="C6" s="43">
        <v>41034.716997277501</v>
      </c>
      <c r="D6" s="44">
        <v>2012.3469322307392</v>
      </c>
      <c r="E6" s="75"/>
      <c r="F6" s="44">
        <v>0.46666666666666667</v>
      </c>
      <c r="G6" s="44">
        <v>5.9245012532461415E-2</v>
      </c>
      <c r="H6" s="44">
        <v>0.79487179487179482</v>
      </c>
      <c r="I6" s="44">
        <v>8.5535806422103164E-2</v>
      </c>
      <c r="J6" s="44">
        <v>-28.550602847977459</v>
      </c>
      <c r="K6" s="42">
        <v>3.5025530120140376E-3</v>
      </c>
      <c r="L6" s="44">
        <v>31.382300000000001</v>
      </c>
      <c r="M6" s="44">
        <f t="shared" ref="M6:M69" si="0">+L6*0.1</f>
        <v>3.1382300000000001</v>
      </c>
      <c r="N6" s="75"/>
      <c r="O6" s="75"/>
    </row>
    <row r="7" spans="1:29" x14ac:dyDescent="0.4">
      <c r="B7" s="42">
        <v>8.0224999999999902</v>
      </c>
      <c r="C7" s="43">
        <v>41014.016406958122</v>
      </c>
      <c r="D7" s="44">
        <v>2012.2902571032391</v>
      </c>
      <c r="E7" s="75">
        <f>+AVERAGE(D7, D8)</f>
        <v>2012.2619195394891</v>
      </c>
      <c r="F7" s="44">
        <v>0.65326633165829151</v>
      </c>
      <c r="G7" s="44">
        <v>7.3669888155112578E-2</v>
      </c>
      <c r="H7" s="44">
        <v>0.73366834170854267</v>
      </c>
      <c r="I7" s="44">
        <v>7.9947771183791025E-2</v>
      </c>
      <c r="J7" s="44">
        <v>-31.533178507159057</v>
      </c>
      <c r="K7" s="42">
        <v>3.1712629279441891E-3</v>
      </c>
      <c r="L7" s="44">
        <v>16.582000000000001</v>
      </c>
      <c r="M7" s="44">
        <f t="shared" si="0"/>
        <v>1.6582000000000001</v>
      </c>
      <c r="N7" s="75">
        <v>4.7780250000000004</v>
      </c>
      <c r="O7" s="75">
        <f>+N7*0.15</f>
        <v>0.71670375000000008</v>
      </c>
    </row>
    <row r="8" spans="1:29" x14ac:dyDescent="0.4">
      <c r="B8" s="42">
        <v>8.1099999999999888</v>
      </c>
      <c r="C8" s="43">
        <v>40993.315816638751</v>
      </c>
      <c r="D8" s="44">
        <v>2012.2335819757393</v>
      </c>
      <c r="E8" s="75"/>
      <c r="F8" s="44">
        <v>0.46305418719211822</v>
      </c>
      <c r="G8" s="44">
        <v>5.7769431613161483E-2</v>
      </c>
      <c r="H8" s="44">
        <v>0.91625615763546797</v>
      </c>
      <c r="I8" s="44">
        <v>9.3000913816167749E-2</v>
      </c>
      <c r="J8" s="44">
        <v>-31.85085541037477</v>
      </c>
      <c r="K8" s="42">
        <v>3.1396331028342504E-3</v>
      </c>
      <c r="L8" s="44">
        <v>15.4206</v>
      </c>
      <c r="M8" s="44">
        <f t="shared" si="0"/>
        <v>1.5420600000000002</v>
      </c>
      <c r="N8" s="75"/>
      <c r="O8" s="75"/>
    </row>
    <row r="9" spans="1:29" x14ac:dyDescent="0.4">
      <c r="B9" s="42">
        <v>8.2099999999999902</v>
      </c>
      <c r="C9" s="43">
        <v>40969.657998870003</v>
      </c>
      <c r="D9" s="44">
        <v>2012.1688104007392</v>
      </c>
      <c r="E9" s="44">
        <f>+D9</f>
        <v>2012.1688104007392</v>
      </c>
      <c r="F9" s="44">
        <v>0.75897435897435894</v>
      </c>
      <c r="G9" s="44">
        <v>8.2741997414728666E-2</v>
      </c>
      <c r="H9" s="44">
        <v>0.19487179487179487</v>
      </c>
      <c r="I9" s="44">
        <v>3.45555525471333E-2</v>
      </c>
      <c r="J9" s="44">
        <v>-30.299377982943422</v>
      </c>
      <c r="K9" s="42">
        <v>3.3003977856011927E-3</v>
      </c>
      <c r="L9" s="44">
        <v>17.920300000000001</v>
      </c>
      <c r="M9" s="44">
        <f t="shared" si="0"/>
        <v>1.7920300000000002</v>
      </c>
      <c r="N9" s="44">
        <v>40.701324999999997</v>
      </c>
      <c r="O9" s="44">
        <f>+N9*0.15</f>
        <v>6.1051987499999996</v>
      </c>
    </row>
    <row r="10" spans="1:29" x14ac:dyDescent="0.4">
      <c r="B10" s="42">
        <v>8.3099999999999881</v>
      </c>
      <c r="C10" s="43">
        <v>40946.000181405623</v>
      </c>
      <c r="D10" s="44">
        <v>2012.1040388265726</v>
      </c>
      <c r="E10" s="75">
        <f t="shared" ref="E10" si="1">+AVERAGE(D10, D11)</f>
        <v>2012.0716530394893</v>
      </c>
      <c r="F10" s="44">
        <v>0.42487046632124353</v>
      </c>
      <c r="G10" s="44">
        <v>5.6006355092456744E-2</v>
      </c>
      <c r="H10" s="44">
        <v>0.88601036269430056</v>
      </c>
      <c r="I10" s="44">
        <v>9.3049229977797618E-2</v>
      </c>
      <c r="J10" s="44">
        <v>-30.274198380408411</v>
      </c>
      <c r="K10" s="42">
        <v>3.3031427865886556E-3</v>
      </c>
      <c r="L10" s="44">
        <v>8.6178000000000008</v>
      </c>
      <c r="M10" s="44">
        <f t="shared" si="0"/>
        <v>0.8617800000000001</v>
      </c>
      <c r="N10" s="75">
        <v>7.315458333333333</v>
      </c>
      <c r="O10" s="75">
        <f t="shared" ref="O10" si="2">+N10*0.15</f>
        <v>1.0973187499999999</v>
      </c>
    </row>
    <row r="11" spans="1:29" x14ac:dyDescent="0.4">
      <c r="B11" s="42">
        <v>8.4099999999999895</v>
      </c>
      <c r="C11" s="43">
        <v>40922.34236394125</v>
      </c>
      <c r="D11" s="44">
        <v>2012.0392672524058</v>
      </c>
      <c r="E11" s="75"/>
      <c r="F11" s="44">
        <v>0.42857142857142855</v>
      </c>
      <c r="G11" s="44">
        <v>6.7847955735139659E-2</v>
      </c>
      <c r="H11" s="44">
        <v>0.32330827067669171</v>
      </c>
      <c r="I11" s="44">
        <v>5.6716980295758945E-2</v>
      </c>
      <c r="J11" s="44">
        <v>-32.52760034426101</v>
      </c>
      <c r="K11" s="42">
        <v>3.0743122438063111E-3</v>
      </c>
      <c r="L11" s="44">
        <v>10.967000000000001</v>
      </c>
      <c r="M11" s="44">
        <f t="shared" si="0"/>
        <v>1.0967</v>
      </c>
      <c r="N11" s="75"/>
      <c r="O11" s="75"/>
    </row>
    <row r="12" spans="1:29" x14ac:dyDescent="0.4">
      <c r="B12" s="42">
        <v>8.5274999999999892</v>
      </c>
      <c r="C12" s="43">
        <v>40896.697176179376</v>
      </c>
      <c r="D12" s="44">
        <v>2011.9690545549058</v>
      </c>
      <c r="E12" s="75">
        <f t="shared" ref="E12" si="3">+AVERAGE(D12, D13)</f>
        <v>2011.9499277728225</v>
      </c>
      <c r="F12" s="44">
        <v>0.6</v>
      </c>
      <c r="G12" s="44">
        <v>8.2807867121082498E-2</v>
      </c>
      <c r="H12" s="44">
        <v>0.12857142857142856</v>
      </c>
      <c r="I12" s="44">
        <v>3.2193837122779359E-2</v>
      </c>
      <c r="J12" s="44">
        <v>-35.344611493623333</v>
      </c>
      <c r="K12" s="42">
        <v>2.8292855904793698E-3</v>
      </c>
      <c r="L12" s="44">
        <v>12.351100000000001</v>
      </c>
      <c r="M12" s="44">
        <f t="shared" si="0"/>
        <v>1.2351100000000002</v>
      </c>
      <c r="N12" s="75">
        <v>13.087633333333335</v>
      </c>
      <c r="O12" s="75">
        <f t="shared" ref="O12" si="4">+N12*0.15</f>
        <v>1.9631450000000001</v>
      </c>
    </row>
    <row r="13" spans="1:29" x14ac:dyDescent="0.4">
      <c r="B13" s="42">
        <v>8.6449999999999889</v>
      </c>
      <c r="C13" s="43">
        <v>40882.725061867503</v>
      </c>
      <c r="D13" s="44">
        <v>2011.9308009907393</v>
      </c>
      <c r="E13" s="75"/>
      <c r="F13" s="44">
        <v>0.33720930232558138</v>
      </c>
      <c r="G13" s="44">
        <v>5.1201801834011094E-2</v>
      </c>
      <c r="H13" s="44">
        <v>0.12209302325581395</v>
      </c>
      <c r="I13" s="44">
        <v>2.8222509734578252E-2</v>
      </c>
      <c r="J13" s="44">
        <v>-34.455737031531172</v>
      </c>
      <c r="K13" s="42">
        <v>2.9022742978473482E-3</v>
      </c>
      <c r="L13" s="44">
        <v>15.077999999999999</v>
      </c>
      <c r="M13" s="44">
        <f t="shared" si="0"/>
        <v>1.5078</v>
      </c>
      <c r="N13" s="75"/>
      <c r="O13" s="75"/>
    </row>
    <row r="14" spans="1:29" x14ac:dyDescent="0.4">
      <c r="B14" s="42">
        <v>8.7449999999999868</v>
      </c>
      <c r="C14" s="43">
        <v>40870.833900686252</v>
      </c>
      <c r="D14" s="44">
        <v>2011.8982447657393</v>
      </c>
      <c r="E14" s="75">
        <f t="shared" ref="E14" si="5">+AVERAGE(D14, D15)</f>
        <v>2011.8819103065725</v>
      </c>
      <c r="F14" s="44">
        <v>0.44800000000000001</v>
      </c>
      <c r="G14" s="44">
        <v>5.0939336469961995E-2</v>
      </c>
      <c r="H14" s="44">
        <v>0.16400000000000001</v>
      </c>
      <c r="I14" s="44">
        <v>2.763302372162699E-2</v>
      </c>
      <c r="J14" s="44">
        <v>-29.013838549409275</v>
      </c>
      <c r="K14" s="42">
        <v>3.446631159462215E-3</v>
      </c>
      <c r="L14" s="44">
        <v>13.1959</v>
      </c>
      <c r="M14" s="44">
        <f t="shared" si="0"/>
        <v>1.31959</v>
      </c>
      <c r="N14" s="75">
        <v>18.361425000000001</v>
      </c>
      <c r="O14" s="75">
        <f t="shared" ref="O14" si="6">+N14*0.15</f>
        <v>2.7542137499999999</v>
      </c>
    </row>
    <row r="15" spans="1:29" x14ac:dyDescent="0.4">
      <c r="B15" s="42">
        <v>8.8449999999999882</v>
      </c>
      <c r="C15" s="43">
        <v>40858.901578265002</v>
      </c>
      <c r="D15" s="44">
        <v>2011.8655758474058</v>
      </c>
      <c r="E15" s="75"/>
      <c r="F15" s="44">
        <v>0.4170403587443946</v>
      </c>
      <c r="G15" s="44">
        <v>5.1478717774476962E-2</v>
      </c>
      <c r="H15" s="44">
        <v>0.273542600896861</v>
      </c>
      <c r="I15" s="44">
        <v>3.9524537159571993E-2</v>
      </c>
      <c r="J15" s="44">
        <v>-27.007748572099203</v>
      </c>
      <c r="K15" s="42">
        <v>3.702641104386859E-3</v>
      </c>
      <c r="L15" s="44">
        <v>16.706600000000002</v>
      </c>
      <c r="M15" s="44">
        <f t="shared" si="0"/>
        <v>1.6706600000000003</v>
      </c>
      <c r="N15" s="75"/>
      <c r="O15" s="75"/>
    </row>
    <row r="16" spans="1:29" x14ac:dyDescent="0.4">
      <c r="B16" s="42">
        <v>8.9449999999999861</v>
      </c>
      <c r="C16" s="43">
        <v>40845.333732393126</v>
      </c>
      <c r="D16" s="44">
        <v>2011.828429109906</v>
      </c>
      <c r="E16" s="75">
        <f t="shared" ref="E16" si="7">+AVERAGE(D16, D17)</f>
        <v>2011.8066034169892</v>
      </c>
      <c r="F16" s="44">
        <v>0.38502673796791442</v>
      </c>
      <c r="G16" s="44">
        <v>5.34015325000975E-2</v>
      </c>
      <c r="H16" s="44">
        <v>0.16577540106951871</v>
      </c>
      <c r="I16" s="44">
        <v>3.2147461428646308E-2</v>
      </c>
      <c r="J16" s="44">
        <v>-28.06287739613488</v>
      </c>
      <c r="K16" s="42">
        <v>3.5634264650913194E-3</v>
      </c>
      <c r="L16" s="44">
        <v>16.989000000000001</v>
      </c>
      <c r="M16" s="44">
        <f t="shared" si="0"/>
        <v>1.6989000000000001</v>
      </c>
      <c r="N16" s="75">
        <v>24.202999999999999</v>
      </c>
      <c r="O16" s="75">
        <f t="shared" ref="O16" si="8">+N16*0.15</f>
        <v>3.6304499999999997</v>
      </c>
    </row>
    <row r="17" spans="2:15" x14ac:dyDescent="0.4">
      <c r="B17" s="42">
        <v>9.0599999999999881</v>
      </c>
      <c r="C17" s="43">
        <v>40829.390063717503</v>
      </c>
      <c r="D17" s="44">
        <v>2011.7847777240725</v>
      </c>
      <c r="E17" s="75"/>
      <c r="F17" s="44">
        <v>0.49479166666666669</v>
      </c>
      <c r="G17" s="44">
        <v>6.2065592826151997E-2</v>
      </c>
      <c r="H17" s="44">
        <v>0.10416666666666667</v>
      </c>
      <c r="I17" s="44">
        <v>2.4475472534499457E-2</v>
      </c>
      <c r="J17" s="44">
        <v>-28.055289022768168</v>
      </c>
      <c r="K17" s="42">
        <v>3.5643902979878542E-3</v>
      </c>
      <c r="L17" s="44">
        <v>15.2722</v>
      </c>
      <c r="M17" s="44">
        <f t="shared" si="0"/>
        <v>1.52722</v>
      </c>
      <c r="N17" s="75"/>
      <c r="O17" s="75"/>
    </row>
    <row r="18" spans="2:15" x14ac:dyDescent="0.4">
      <c r="B18" s="42">
        <v>9.1749999999999865</v>
      </c>
      <c r="C18" s="43">
        <v>40787.111973225001</v>
      </c>
      <c r="D18" s="44">
        <v>2011.6690266207393</v>
      </c>
      <c r="E18" s="44">
        <f>+D18</f>
        <v>2011.6690266207393</v>
      </c>
      <c r="F18" s="44">
        <v>0.59210526315789469</v>
      </c>
      <c r="G18" s="44">
        <v>6.4301029493585682E-2</v>
      </c>
      <c r="H18" s="44">
        <v>0.19736842105263158</v>
      </c>
      <c r="I18" s="44">
        <v>3.219476874536796E-2</v>
      </c>
      <c r="J18" s="44">
        <v>-24.773662467725526</v>
      </c>
      <c r="K18" s="42">
        <v>4.0365448641385736E-3</v>
      </c>
      <c r="L18" s="44">
        <v>14.908899999999999</v>
      </c>
      <c r="M18" s="44">
        <f t="shared" si="0"/>
        <v>1.49089</v>
      </c>
      <c r="N18" s="44">
        <v>24.583033333333333</v>
      </c>
      <c r="O18" s="44">
        <f>+N18*0.15</f>
        <v>3.6874549999999999</v>
      </c>
    </row>
    <row r="19" spans="2:15" x14ac:dyDescent="0.4">
      <c r="B19" s="42">
        <v>9.2749999999999879</v>
      </c>
      <c r="C19" s="43">
        <v>40750.348415970628</v>
      </c>
      <c r="D19" s="44">
        <v>2011.5683734865725</v>
      </c>
      <c r="E19" s="75">
        <f t="shared" ref="E19" si="9">+AVERAGE(D19, D20)</f>
        <v>2011.5180469194893</v>
      </c>
      <c r="F19" s="44">
        <v>0.5</v>
      </c>
      <c r="G19" s="44">
        <v>6.1858957413174188E-2</v>
      </c>
      <c r="H19" s="44">
        <v>0.13775510204081631</v>
      </c>
      <c r="I19" s="44">
        <v>2.8278098738434902E-2</v>
      </c>
      <c r="J19" s="44">
        <v>-23.120431851967759</v>
      </c>
      <c r="K19" s="42">
        <v>4.3251787267757757E-3</v>
      </c>
      <c r="L19" s="44">
        <v>40.402099999999997</v>
      </c>
      <c r="M19" s="44">
        <f t="shared" si="0"/>
        <v>4.0402100000000001</v>
      </c>
      <c r="N19" s="75">
        <v>53.655499999999996</v>
      </c>
      <c r="O19" s="75">
        <f t="shared" ref="O19" si="10">+N19*0.15</f>
        <v>8.0483249999999984</v>
      </c>
    </row>
    <row r="20" spans="2:15" x14ac:dyDescent="0.4">
      <c r="B20" s="42">
        <v>9.3749999999999858</v>
      </c>
      <c r="C20" s="43">
        <v>40713.584858716247</v>
      </c>
      <c r="D20" s="44">
        <v>2011.4677203524059</v>
      </c>
      <c r="E20" s="75"/>
      <c r="F20" s="44">
        <v>0.56783919597989951</v>
      </c>
      <c r="G20" s="44">
        <v>6.6886258681113087E-2</v>
      </c>
      <c r="H20" s="44">
        <v>0.23618090452261306</v>
      </c>
      <c r="I20" s="44">
        <v>3.8303359613840654E-2</v>
      </c>
      <c r="J20" s="44">
        <v>-21.30129180032861</v>
      </c>
      <c r="K20" s="42">
        <v>4.6945509660807202E-3</v>
      </c>
      <c r="L20" s="44">
        <v>97.259399999999999</v>
      </c>
      <c r="M20" s="44">
        <f t="shared" si="0"/>
        <v>9.7259400000000014</v>
      </c>
      <c r="N20" s="75"/>
      <c r="O20" s="75"/>
    </row>
    <row r="21" spans="2:15" x14ac:dyDescent="0.4">
      <c r="B21" s="42">
        <v>9.4999999999999858</v>
      </c>
      <c r="C21" s="43">
        <v>40665.25332109</v>
      </c>
      <c r="D21" s="44">
        <v>2011.3353958140726</v>
      </c>
      <c r="E21" s="75">
        <f t="shared" ref="E21" si="11">+AVERAGE(D21, D22)</f>
        <v>2011.2695110932391</v>
      </c>
      <c r="F21" s="44">
        <v>0.84</v>
      </c>
      <c r="G21" s="44">
        <v>8.7909043903343642E-2</v>
      </c>
      <c r="H21" s="44">
        <v>0.28999999999999998</v>
      </c>
      <c r="I21" s="44">
        <v>4.3249277450611821E-2</v>
      </c>
      <c r="J21" s="44">
        <v>-25.891912761129795</v>
      </c>
      <c r="K21" s="42">
        <v>3.8622098306357994E-3</v>
      </c>
      <c r="L21" s="44">
        <v>59.753999999999998</v>
      </c>
      <c r="M21" s="44">
        <f t="shared" si="0"/>
        <v>5.9754000000000005</v>
      </c>
      <c r="N21" s="75">
        <v>20.092449999999999</v>
      </c>
      <c r="O21" s="75">
        <f t="shared" ref="O21" si="12">+N21*0.15</f>
        <v>3.0138674999999999</v>
      </c>
    </row>
    <row r="22" spans="2:15" x14ac:dyDescent="0.4">
      <c r="B22" s="42">
        <v>9.6249999999999858</v>
      </c>
      <c r="C22" s="43">
        <v>40617.124532521251</v>
      </c>
      <c r="D22" s="44">
        <v>2011.2036263724058</v>
      </c>
      <c r="E22" s="75"/>
      <c r="F22" s="44">
        <v>0.68911917098445596</v>
      </c>
      <c r="G22" s="44">
        <v>7.7660227242463603E-2</v>
      </c>
      <c r="H22" s="44">
        <v>0.72538860103626945</v>
      </c>
      <c r="I22" s="44">
        <v>8.0528604114115915E-2</v>
      </c>
      <c r="J22" s="44">
        <v>-29.999982161020256</v>
      </c>
      <c r="K22" s="42">
        <v>3.3333353154433726E-3</v>
      </c>
      <c r="L22" s="44">
        <v>35.117899999999999</v>
      </c>
      <c r="M22" s="44">
        <f t="shared" si="0"/>
        <v>3.51179</v>
      </c>
      <c r="N22" s="75"/>
      <c r="O22" s="75"/>
    </row>
    <row r="23" spans="2:15" x14ac:dyDescent="0.4">
      <c r="B23" s="42">
        <v>9.7249999999999872</v>
      </c>
      <c r="C23" s="43">
        <v>40597.048932434373</v>
      </c>
      <c r="D23" s="44">
        <v>2011.1486623749058</v>
      </c>
      <c r="E23" s="75">
        <f t="shared" ref="E23" si="13">+AVERAGE(D23, D24)</f>
        <v>2011.1211803761557</v>
      </c>
      <c r="F23" s="44">
        <v>0.86802030456852797</v>
      </c>
      <c r="G23" s="44">
        <v>9.0724090950198774E-2</v>
      </c>
      <c r="H23" s="44">
        <v>7.1065989847715741E-2</v>
      </c>
      <c r="I23" s="44">
        <v>1.9656487124997301E-2</v>
      </c>
      <c r="J23" s="44">
        <v>-28.500588568969558</v>
      </c>
      <c r="K23" s="42">
        <v>3.5086994697673193E-3</v>
      </c>
      <c r="L23" s="44">
        <v>27.3367</v>
      </c>
      <c r="M23" s="44">
        <f t="shared" si="0"/>
        <v>2.73367</v>
      </c>
      <c r="N23" s="75">
        <v>20.646266666666666</v>
      </c>
      <c r="O23" s="75">
        <f t="shared" ref="O23" si="14">+N23*0.15</f>
        <v>3.0969399999999996</v>
      </c>
    </row>
    <row r="24" spans="2:15" x14ac:dyDescent="0.4">
      <c r="B24" s="42">
        <v>9.8249999999999851</v>
      </c>
      <c r="C24" s="43">
        <v>40576.973332347501</v>
      </c>
      <c r="D24" s="44">
        <v>2011.0936983774059</v>
      </c>
      <c r="E24" s="75"/>
      <c r="F24" s="44">
        <v>0.83</v>
      </c>
      <c r="G24" s="44">
        <v>8.7146428498246553E-2</v>
      </c>
      <c r="H24" s="44">
        <v>0.01</v>
      </c>
      <c r="I24" s="44">
        <v>7.1063352017759485E-3</v>
      </c>
      <c r="J24" s="44">
        <v>-29.208376848446903</v>
      </c>
      <c r="K24" s="42">
        <v>3.4236753558360539E-3</v>
      </c>
      <c r="L24" s="44">
        <v>26.3018</v>
      </c>
      <c r="M24" s="44">
        <f t="shared" si="0"/>
        <v>2.6301800000000002</v>
      </c>
      <c r="N24" s="75"/>
      <c r="O24" s="75"/>
    </row>
    <row r="25" spans="2:15" x14ac:dyDescent="0.4">
      <c r="B25" s="42">
        <v>9.9249999999999865</v>
      </c>
      <c r="C25" s="43">
        <v>40556.897732260622</v>
      </c>
      <c r="D25" s="44">
        <v>2011.0387343799059</v>
      </c>
      <c r="E25" s="75">
        <f t="shared" ref="E25" si="15">+AVERAGE(D25, D26)</f>
        <v>2011.0184790274059</v>
      </c>
      <c r="F25" s="44">
        <v>0.56020942408376961</v>
      </c>
      <c r="G25" s="44">
        <v>6.7647222536020624E-2</v>
      </c>
      <c r="H25" s="44">
        <v>0.44502617801047123</v>
      </c>
      <c r="I25" s="44">
        <v>5.8024840190981093E-2</v>
      </c>
      <c r="J25" s="44">
        <v>-30.981641733823636</v>
      </c>
      <c r="K25" s="42">
        <v>3.227717913051291E-3</v>
      </c>
      <c r="L25" s="44">
        <v>50.259900000000002</v>
      </c>
      <c r="M25" s="44">
        <f t="shared" si="0"/>
        <v>5.0259900000000002</v>
      </c>
      <c r="N25" s="75">
        <v>21.705575</v>
      </c>
      <c r="O25" s="75">
        <f t="shared" ref="O25" si="16">+N25*0.15</f>
        <v>3.2558362499999998</v>
      </c>
    </row>
    <row r="26" spans="2:15" x14ac:dyDescent="0.4">
      <c r="B26" s="42">
        <v>10.024999999999984</v>
      </c>
      <c r="C26" s="43">
        <v>40542.101197259377</v>
      </c>
      <c r="D26" s="44">
        <v>2010.9982236749058</v>
      </c>
      <c r="E26" s="75"/>
      <c r="F26" s="44">
        <v>0.34358974358974359</v>
      </c>
      <c r="G26" s="44">
        <v>4.8655969433217559E-2</v>
      </c>
      <c r="H26" s="44">
        <v>0.17948717948717949</v>
      </c>
      <c r="I26" s="44">
        <v>3.2949287147453529E-2</v>
      </c>
      <c r="J26" s="44">
        <v>-28.415391831625058</v>
      </c>
      <c r="K26" s="42">
        <v>3.5192194636114249E-3</v>
      </c>
      <c r="L26" s="44">
        <v>10.3796</v>
      </c>
      <c r="M26" s="44">
        <f t="shared" si="0"/>
        <v>1.03796</v>
      </c>
      <c r="N26" s="75"/>
      <c r="O26" s="75"/>
    </row>
    <row r="27" spans="2:15" x14ac:dyDescent="0.4">
      <c r="B27" s="42">
        <v>10.124999999999986</v>
      </c>
      <c r="C27" s="43">
        <v>40527.308180833126</v>
      </c>
      <c r="D27" s="44">
        <v>2010.9577226032393</v>
      </c>
      <c r="E27" s="44">
        <f>+D27</f>
        <v>2010.9577226032393</v>
      </c>
      <c r="F27" s="44">
        <v>0.49230769230769234</v>
      </c>
      <c r="G27" s="44">
        <v>6.1380467795003189E-2</v>
      </c>
      <c r="H27" s="44">
        <v>0.27179487179487177</v>
      </c>
      <c r="I27" s="44">
        <v>4.2102885224774997E-2</v>
      </c>
      <c r="J27" s="44">
        <v>-26.455177020577413</v>
      </c>
      <c r="K27" s="42">
        <v>3.7799784867142572E-3</v>
      </c>
      <c r="L27" s="44">
        <v>10.0001</v>
      </c>
      <c r="M27" s="44">
        <f t="shared" si="0"/>
        <v>1.0000100000000001</v>
      </c>
      <c r="N27" s="44">
        <v>24.512858333333337</v>
      </c>
      <c r="O27" s="44">
        <f>+N27*0.15</f>
        <v>3.6769287500000005</v>
      </c>
    </row>
    <row r="28" spans="2:15" x14ac:dyDescent="0.4">
      <c r="B28" s="42">
        <v>10.224999999999984</v>
      </c>
      <c r="C28" s="43">
        <v>40512.5151641025</v>
      </c>
      <c r="D28" s="44">
        <v>2010.9172215307392</v>
      </c>
      <c r="E28" s="75">
        <f t="shared" ref="E28" si="17">+AVERAGE(D28, D29)</f>
        <v>2010.896970994906</v>
      </c>
      <c r="F28" s="44">
        <v>0.50264550264550267</v>
      </c>
      <c r="G28" s="44">
        <v>6.3216182543070376E-2</v>
      </c>
      <c r="H28" s="44">
        <v>0.544973544973545</v>
      </c>
      <c r="I28" s="44">
        <v>6.6744783982422159E-2</v>
      </c>
      <c r="J28" s="44">
        <v>-26.710767232610902</v>
      </c>
      <c r="K28" s="42">
        <v>3.743808597078074E-3</v>
      </c>
      <c r="L28" s="44">
        <v>11.123200000000001</v>
      </c>
      <c r="M28" s="44">
        <f t="shared" si="0"/>
        <v>1.1123200000000002</v>
      </c>
      <c r="N28" s="75">
        <v>37.480833333333337</v>
      </c>
      <c r="O28" s="75">
        <f t="shared" ref="O28" si="18">+N28*0.15</f>
        <v>5.6221250000000005</v>
      </c>
    </row>
    <row r="29" spans="2:15" x14ac:dyDescent="0.4">
      <c r="B29" s="42">
        <v>10.324999999999985</v>
      </c>
      <c r="C29" s="43">
        <v>40497.72214767625</v>
      </c>
      <c r="D29" s="44">
        <v>2010.8767204590727</v>
      </c>
      <c r="E29" s="75"/>
      <c r="F29" s="44">
        <v>0.3482142857142857</v>
      </c>
      <c r="G29" s="44">
        <v>6.474313770101954E-2</v>
      </c>
      <c r="H29" s="44">
        <v>0.41964285714285715</v>
      </c>
      <c r="I29" s="44">
        <v>7.2932391925053588E-2</v>
      </c>
      <c r="J29" s="44">
        <v>-26.935659025115399</v>
      </c>
      <c r="K29" s="42">
        <v>3.7125507085888567E-3</v>
      </c>
      <c r="L29" s="44">
        <v>17.905100000000001</v>
      </c>
      <c r="M29" s="44">
        <f t="shared" si="0"/>
        <v>1.7905100000000003</v>
      </c>
      <c r="N29" s="75"/>
      <c r="O29" s="75"/>
    </row>
    <row r="30" spans="2:15" x14ac:dyDescent="0.4">
      <c r="B30" s="42">
        <v>10.424999999999983</v>
      </c>
      <c r="C30" s="43">
        <v>40482.929130945624</v>
      </c>
      <c r="D30" s="44">
        <v>2010.8362193865726</v>
      </c>
      <c r="E30" s="75">
        <f t="shared" ref="E30" si="19">+AVERAGE(D30, D31)</f>
        <v>2010.8169813774059</v>
      </c>
      <c r="F30" s="44">
        <v>0.88775510204081631</v>
      </c>
      <c r="G30" s="44">
        <v>9.2467981861796097E-2</v>
      </c>
      <c r="H30" s="44">
        <v>5.6122448979591837E-2</v>
      </c>
      <c r="I30" s="44">
        <v>1.7389912959825293E-2</v>
      </c>
      <c r="J30" s="44">
        <v>-25.273115405680301</v>
      </c>
      <c r="K30" s="42">
        <v>3.9567737651181835E-3</v>
      </c>
      <c r="L30" s="44">
        <v>17.519300000000001</v>
      </c>
      <c r="M30" s="44">
        <f t="shared" si="0"/>
        <v>1.7519300000000002</v>
      </c>
      <c r="N30" s="75">
        <v>37.715499999999999</v>
      </c>
      <c r="O30" s="75">
        <f t="shared" ref="O30" si="20">+N30*0.15</f>
        <v>5.6573249999999993</v>
      </c>
    </row>
    <row r="31" spans="2:15" x14ac:dyDescent="0.4">
      <c r="B31" s="42">
        <v>10.519999999999984</v>
      </c>
      <c r="C31" s="43">
        <v>40468.875765249373</v>
      </c>
      <c r="D31" s="44">
        <v>2010.7977433682393</v>
      </c>
      <c r="E31" s="75"/>
      <c r="F31" s="44">
        <v>0.61855670103092786</v>
      </c>
      <c r="G31" s="44">
        <v>7.1837771610804776E-2</v>
      </c>
      <c r="H31" s="44">
        <v>0.4484536082474227</v>
      </c>
      <c r="I31" s="44">
        <v>5.7864231736197702E-2</v>
      </c>
      <c r="J31" s="44">
        <v>-28.769285971363736</v>
      </c>
      <c r="K31" s="42">
        <v>3.4759291592963981E-3</v>
      </c>
      <c r="L31" s="44">
        <v>24.755299999999998</v>
      </c>
      <c r="M31" s="44">
        <f t="shared" si="0"/>
        <v>2.47553</v>
      </c>
      <c r="N31" s="75"/>
      <c r="O31" s="75"/>
    </row>
    <row r="32" spans="2:15" x14ac:dyDescent="0.4">
      <c r="B32" s="42">
        <v>10.614999999999984</v>
      </c>
      <c r="C32" s="43">
        <v>40454.822399553123</v>
      </c>
      <c r="D32" s="44">
        <v>2010.7592673499059</v>
      </c>
      <c r="E32" s="75">
        <f t="shared" ref="E32" si="21">+AVERAGE(D32, D33)</f>
        <v>2010.7390168140726</v>
      </c>
      <c r="F32" s="44">
        <v>0.51282051282051277</v>
      </c>
      <c r="G32" s="44">
        <v>9.9730752348382717E-2</v>
      </c>
      <c r="H32" s="44">
        <v>0.33333333333333331</v>
      </c>
      <c r="I32" s="44">
        <v>7.5485135609639709E-2</v>
      </c>
      <c r="J32" s="44">
        <v>-27.141234958140984</v>
      </c>
      <c r="K32" s="42">
        <v>3.6844307252130071E-3</v>
      </c>
      <c r="L32" s="44">
        <v>23.271599999999999</v>
      </c>
      <c r="M32" s="44">
        <f t="shared" si="0"/>
        <v>2.3271600000000001</v>
      </c>
      <c r="N32" s="75">
        <v>38.353000000000002</v>
      </c>
      <c r="O32" s="75">
        <f t="shared" ref="O32" si="22">+N32*0.15</f>
        <v>5.7529500000000002</v>
      </c>
    </row>
    <row r="33" spans="2:15" x14ac:dyDescent="0.4">
      <c r="B33" s="42">
        <v>10.714999999999982</v>
      </c>
      <c r="C33" s="43">
        <v>40440.029383126872</v>
      </c>
      <c r="D33" s="44">
        <v>2010.7187662782392</v>
      </c>
      <c r="E33" s="75"/>
      <c r="F33" s="44">
        <v>0.62222222222222223</v>
      </c>
      <c r="G33" s="44">
        <v>7.4884456036148822E-2</v>
      </c>
      <c r="H33" s="44">
        <v>0.22777777777777777</v>
      </c>
      <c r="I33" s="44">
        <v>3.9416613377494671E-2</v>
      </c>
      <c r="J33" s="44">
        <v>-22.01218441436507</v>
      </c>
      <c r="K33" s="42">
        <v>4.5429384979502703E-3</v>
      </c>
      <c r="L33" s="44">
        <v>31.051600000000001</v>
      </c>
      <c r="M33" s="44">
        <f t="shared" si="0"/>
        <v>3.1051600000000001</v>
      </c>
      <c r="N33" s="75"/>
      <c r="O33" s="75"/>
    </row>
    <row r="34" spans="2:15" x14ac:dyDescent="0.4">
      <c r="B34" s="42">
        <v>10.815</v>
      </c>
      <c r="C34" s="43">
        <v>40423.152978874372</v>
      </c>
      <c r="D34" s="44">
        <v>2010.6725612015725</v>
      </c>
      <c r="E34" s="44"/>
      <c r="F34" s="44">
        <v>0.57070707070707072</v>
      </c>
      <c r="G34" s="44">
        <v>6.7285522752155894E-2</v>
      </c>
      <c r="H34" s="44">
        <v>0.42929292929292928</v>
      </c>
      <c r="I34" s="44">
        <v>5.5667907282212215E-2</v>
      </c>
      <c r="J34" s="44">
        <v>-22.174299663563101</v>
      </c>
      <c r="K34" s="42">
        <v>4.5097252908654611E-3</v>
      </c>
      <c r="L34" s="44" t="s">
        <v>78</v>
      </c>
      <c r="M34" s="44"/>
      <c r="N34" s="44">
        <v>33.19691666666666</v>
      </c>
      <c r="O34" s="44">
        <f>+N34*0.15</f>
        <v>4.9795374999999984</v>
      </c>
    </row>
    <row r="35" spans="2:15" x14ac:dyDescent="0.4">
      <c r="B35" s="42">
        <v>10.914999999999981</v>
      </c>
      <c r="C35" s="43">
        <v>40405.3836354675</v>
      </c>
      <c r="D35" s="44">
        <v>2010.6239113907393</v>
      </c>
      <c r="E35" s="75">
        <f t="shared" ref="E35" si="23">+AVERAGE(D35, D36)</f>
        <v>2010.5995864853226</v>
      </c>
      <c r="F35" s="44">
        <v>0.47096774193548385</v>
      </c>
      <c r="G35" s="44">
        <v>6.6854601785265325E-2</v>
      </c>
      <c r="H35" s="44">
        <v>0.35483870967741937</v>
      </c>
      <c r="I35" s="44">
        <v>5.569208083873415E-2</v>
      </c>
      <c r="J35" s="44">
        <v>-26.562104099835686</v>
      </c>
      <c r="K35" s="42">
        <v>3.7647619941606437E-3</v>
      </c>
      <c r="L35" s="44">
        <v>18.204999999999998</v>
      </c>
      <c r="M35" s="44">
        <f t="shared" si="0"/>
        <v>1.8205</v>
      </c>
      <c r="N35" s="75">
        <v>40.332833333333333</v>
      </c>
      <c r="O35" s="75">
        <f t="shared" ref="O35" si="24">+N35*0.15</f>
        <v>6.049925</v>
      </c>
    </row>
    <row r="36" spans="2:15" x14ac:dyDescent="0.4">
      <c r="B36" s="42">
        <v>11.014999999999983</v>
      </c>
      <c r="C36" s="43">
        <v>40387.614292060622</v>
      </c>
      <c r="D36" s="44">
        <v>2010.5752615799058</v>
      </c>
      <c r="E36" s="75"/>
      <c r="F36" s="44">
        <v>0.70503597122302153</v>
      </c>
      <c r="G36" s="44">
        <v>9.2996158810648363E-2</v>
      </c>
      <c r="H36" s="44">
        <v>0.20863309352517986</v>
      </c>
      <c r="I36" s="44">
        <v>4.2592333997903499E-2</v>
      </c>
      <c r="J36" s="44">
        <v>-27.907660668179325</v>
      </c>
      <c r="K36" s="42">
        <v>3.5832455177449286E-3</v>
      </c>
      <c r="L36" s="44">
        <v>13.2372</v>
      </c>
      <c r="M36" s="44">
        <f t="shared" si="0"/>
        <v>1.32372</v>
      </c>
      <c r="N36" s="75"/>
      <c r="O36" s="75"/>
    </row>
    <row r="37" spans="2:15" x14ac:dyDescent="0.4">
      <c r="B37" s="42">
        <v>11.114999999999981</v>
      </c>
      <c r="C37" s="43">
        <v>40369.844948958125</v>
      </c>
      <c r="D37" s="44">
        <v>2010.5266117699059</v>
      </c>
      <c r="E37" s="75">
        <f t="shared" ref="E37" si="25">+AVERAGE(D37, D38)</f>
        <v>2010.5022868644892</v>
      </c>
      <c r="F37" s="44">
        <v>0.63461538461538458</v>
      </c>
      <c r="G37" s="44">
        <v>8.1545648337961255E-2</v>
      </c>
      <c r="H37" s="44">
        <v>0.16025641025641027</v>
      </c>
      <c r="I37" s="44">
        <v>3.4524102253936512E-2</v>
      </c>
      <c r="J37" s="44">
        <v>-23.86823155465143</v>
      </c>
      <c r="K37" s="42">
        <v>4.1896694261168276E-3</v>
      </c>
      <c r="L37" s="44">
        <v>9.4084000000000003</v>
      </c>
      <c r="M37" s="44">
        <f t="shared" si="0"/>
        <v>0.94084000000000012</v>
      </c>
      <c r="N37" s="75">
        <v>54.576583333333332</v>
      </c>
      <c r="O37" s="75">
        <f t="shared" ref="O37" si="26">+N37*0.15</f>
        <v>8.1864875000000001</v>
      </c>
    </row>
    <row r="38" spans="2:15" x14ac:dyDescent="0.4">
      <c r="B38" s="42">
        <v>11.214999999999982</v>
      </c>
      <c r="C38" s="43">
        <v>40352.075605551247</v>
      </c>
      <c r="D38" s="44">
        <v>2010.4779619590724</v>
      </c>
      <c r="E38" s="75"/>
      <c r="F38" s="44">
        <v>0.58490566037735847</v>
      </c>
      <c r="G38" s="44">
        <v>7.6356507917637928E-2</v>
      </c>
      <c r="H38" s="44">
        <v>0.26415094339622641</v>
      </c>
      <c r="I38" s="44">
        <v>4.5827586669582886E-2</v>
      </c>
      <c r="J38" s="44">
        <v>-19.822938698067436</v>
      </c>
      <c r="K38" s="42">
        <v>5.0446607096529608E-3</v>
      </c>
      <c r="L38" s="44">
        <v>8.6964000000000006</v>
      </c>
      <c r="M38" s="44">
        <f t="shared" si="0"/>
        <v>0.86964000000000008</v>
      </c>
      <c r="N38" s="75"/>
      <c r="O38" s="75"/>
    </row>
    <row r="39" spans="2:15" x14ac:dyDescent="0.4">
      <c r="B39" s="42">
        <v>11.31499999999998</v>
      </c>
      <c r="C39" s="43">
        <v>40336.117963932498</v>
      </c>
      <c r="D39" s="44">
        <v>2010.4342723174059</v>
      </c>
      <c r="E39" s="44">
        <f>+D39</f>
        <v>2010.4342723174059</v>
      </c>
      <c r="F39" s="44">
        <v>0.8737373737373737</v>
      </c>
      <c r="G39" s="44">
        <v>9.0931053135091588E-2</v>
      </c>
      <c r="H39" s="44">
        <v>0.1111111111111111</v>
      </c>
      <c r="I39" s="44">
        <v>2.497036527641637E-2</v>
      </c>
      <c r="J39" s="44">
        <v>-20.416211524919799</v>
      </c>
      <c r="K39" s="42">
        <v>4.8980683746316558E-3</v>
      </c>
      <c r="L39" s="44">
        <v>14.1242</v>
      </c>
      <c r="M39" s="44">
        <f t="shared" si="0"/>
        <v>1.41242</v>
      </c>
      <c r="N39" s="44">
        <v>61.173750000000005</v>
      </c>
      <c r="O39" s="44">
        <f>+N39*0.15</f>
        <v>9.1760625000000005</v>
      </c>
    </row>
    <row r="40" spans="2:15" x14ac:dyDescent="0.4">
      <c r="B40" s="42">
        <v>11.414999999999981</v>
      </c>
      <c r="C40" s="43">
        <v>40321.908329980623</v>
      </c>
      <c r="D40" s="44">
        <v>2010.395368459906</v>
      </c>
      <c r="E40" s="75">
        <f>+AVERAGE(D40, D41)</f>
        <v>2010.375430232406</v>
      </c>
      <c r="F40" s="44">
        <v>0.51470588235294112</v>
      </c>
      <c r="G40" s="44">
        <v>7.5713664731480501E-2</v>
      </c>
      <c r="H40" s="44">
        <v>0.3235294117647059</v>
      </c>
      <c r="I40" s="44">
        <v>5.6111803573805338E-2</v>
      </c>
      <c r="J40" s="44">
        <v>-24.81781300367733</v>
      </c>
      <c r="K40" s="42">
        <v>4.0293639083017795E-3</v>
      </c>
      <c r="L40" s="44">
        <v>19.5014</v>
      </c>
      <c r="M40" s="44">
        <f t="shared" si="0"/>
        <v>1.9501400000000002</v>
      </c>
      <c r="N40" s="75">
        <v>41.500124999999997</v>
      </c>
      <c r="O40" s="75">
        <f>+N40*0.15</f>
        <v>6.2250187499999994</v>
      </c>
    </row>
    <row r="41" spans="2:15" x14ac:dyDescent="0.4">
      <c r="B41" s="42">
        <v>11.517499999999981</v>
      </c>
      <c r="C41" s="43">
        <v>40307.343454791873</v>
      </c>
      <c r="D41" s="44">
        <v>2010.355492004906</v>
      </c>
      <c r="E41" s="75"/>
      <c r="F41" s="44">
        <v>0.6</v>
      </c>
      <c r="G41" s="44">
        <v>7.7459666924148324E-2</v>
      </c>
      <c r="H41" s="44">
        <v>0.19375000000000001</v>
      </c>
      <c r="I41" s="44">
        <v>3.8020476596499937E-2</v>
      </c>
      <c r="J41" s="44">
        <v>-25.785330607933648</v>
      </c>
      <c r="K41" s="42">
        <v>3.8781740486674983E-3</v>
      </c>
      <c r="L41" s="44">
        <v>24.579799999999999</v>
      </c>
      <c r="M41" s="44">
        <f t="shared" si="0"/>
        <v>2.4579800000000001</v>
      </c>
      <c r="N41" s="75"/>
      <c r="O41" s="75"/>
    </row>
    <row r="42" spans="2:15" s="48" customFormat="1" x14ac:dyDescent="0.4">
      <c r="B42" s="45"/>
      <c r="C42" s="46"/>
      <c r="D42" s="47"/>
      <c r="E42" s="47"/>
      <c r="F42" s="47"/>
      <c r="G42" s="47"/>
      <c r="H42" s="47"/>
      <c r="I42" s="47"/>
      <c r="J42" s="47"/>
      <c r="K42" s="45"/>
      <c r="L42" s="47"/>
      <c r="M42" s="47"/>
      <c r="N42" s="47"/>
      <c r="O42" s="47"/>
    </row>
    <row r="43" spans="2:15" x14ac:dyDescent="0.4">
      <c r="B43" s="42">
        <v>68.109999999998479</v>
      </c>
      <c r="C43" s="43">
        <v>27539.88339446875</v>
      </c>
      <c r="D43" s="44">
        <v>1975.4000914290725</v>
      </c>
      <c r="E43" s="75">
        <f t="shared" ref="E43" si="27">+AVERAGE(D43, D44)</f>
        <v>1975.3787768040725</v>
      </c>
      <c r="F43" s="44">
        <v>0.54123711340206182</v>
      </c>
      <c r="G43" s="44">
        <v>6.5573391885193538E-2</v>
      </c>
      <c r="H43" s="44">
        <v>0.12371134020618557</v>
      </c>
      <c r="I43" s="44">
        <v>2.6768946070411487E-2</v>
      </c>
      <c r="J43" s="44">
        <v>-24.378957355166655</v>
      </c>
      <c r="K43" s="42">
        <v>4.1018981469610272E-3</v>
      </c>
      <c r="L43" s="44">
        <v>76.060199999999995</v>
      </c>
      <c r="M43" s="44">
        <f t="shared" si="0"/>
        <v>7.60602</v>
      </c>
      <c r="N43" s="75">
        <v>25.096500000000002</v>
      </c>
      <c r="O43" s="75">
        <f>+N43*0.15</f>
        <v>3.764475</v>
      </c>
    </row>
    <row r="44" spans="2:15" x14ac:dyDescent="0.4">
      <c r="B44" s="42">
        <v>68.15999999999849</v>
      </c>
      <c r="C44" s="43">
        <v>27524.31306090625</v>
      </c>
      <c r="D44" s="44">
        <v>1975.3574621790726</v>
      </c>
      <c r="E44" s="75"/>
      <c r="F44" s="44">
        <v>0.515625</v>
      </c>
      <c r="G44" s="44">
        <v>6.3798761605707327E-2</v>
      </c>
      <c r="H44" s="44">
        <v>0.30208333333333331</v>
      </c>
      <c r="I44" s="44">
        <v>4.526183510115931E-2</v>
      </c>
      <c r="J44" s="44">
        <v>-25.125824415040157</v>
      </c>
      <c r="K44" s="42">
        <v>3.9799689096028483E-3</v>
      </c>
      <c r="L44" s="44">
        <v>55.024500000000003</v>
      </c>
      <c r="M44" s="44">
        <f t="shared" si="0"/>
        <v>5.5024500000000005</v>
      </c>
      <c r="N44" s="75"/>
      <c r="O44" s="75"/>
    </row>
    <row r="45" spans="2:15" x14ac:dyDescent="0.4">
      <c r="B45" s="42">
        <v>68.209999999998473</v>
      </c>
      <c r="C45" s="43">
        <v>27510.27109161875</v>
      </c>
      <c r="D45" s="44">
        <v>1975.3190173624059</v>
      </c>
      <c r="E45" s="44">
        <f t="shared" ref="E45:E49" si="28">+D45</f>
        <v>1975.3190173624059</v>
      </c>
      <c r="F45" s="44">
        <v>0.4642857142857143</v>
      </c>
      <c r="G45" s="44">
        <v>5.8894879492934683E-2</v>
      </c>
      <c r="H45" s="44">
        <v>0.30102040816326531</v>
      </c>
      <c r="I45" s="44">
        <v>4.4700459654649638E-2</v>
      </c>
      <c r="J45" s="44">
        <v>-26.722539288347363</v>
      </c>
      <c r="K45" s="42">
        <v>3.7421593405087077E-3</v>
      </c>
      <c r="L45" s="44">
        <v>32.015300000000003</v>
      </c>
      <c r="M45" s="44">
        <f t="shared" si="0"/>
        <v>3.2015300000000004</v>
      </c>
      <c r="N45" s="44">
        <v>11.583525000000002</v>
      </c>
      <c r="O45" s="44">
        <f t="shared" ref="O45:O50" si="29">+N45*0.15</f>
        <v>1.7375287500000003</v>
      </c>
    </row>
    <row r="46" spans="2:15" x14ac:dyDescent="0.4">
      <c r="B46" s="42">
        <v>68.269999999998475</v>
      </c>
      <c r="C46" s="43">
        <v>27493.4207303</v>
      </c>
      <c r="D46" s="44">
        <v>1975.2728835874059</v>
      </c>
      <c r="E46" s="44">
        <f t="shared" si="28"/>
        <v>1975.2728835874059</v>
      </c>
      <c r="F46" s="44">
        <v>0.4854368932038835</v>
      </c>
      <c r="G46" s="44">
        <v>8.3670984779980154E-2</v>
      </c>
      <c r="H46" s="44">
        <v>0.39805825242718446</v>
      </c>
      <c r="I46" s="44">
        <v>7.3505077081933962E-2</v>
      </c>
      <c r="J46" s="44">
        <v>-28.912505413061186</v>
      </c>
      <c r="K46" s="42">
        <v>3.4587109823704569E-3</v>
      </c>
      <c r="L46" s="44">
        <v>85.546300000000002</v>
      </c>
      <c r="M46" s="44">
        <f t="shared" si="0"/>
        <v>8.5546300000000013</v>
      </c>
      <c r="N46" s="44">
        <v>23.348466666666667</v>
      </c>
      <c r="O46" s="44">
        <f t="shared" si="29"/>
        <v>3.5022699999999998</v>
      </c>
    </row>
    <row r="47" spans="2:15" x14ac:dyDescent="0.4">
      <c r="B47" s="42">
        <v>68.329999999998478</v>
      </c>
      <c r="C47" s="43">
        <v>27476.570365937499</v>
      </c>
      <c r="D47" s="44">
        <v>1975.2267498040726</v>
      </c>
      <c r="E47" s="44">
        <f t="shared" si="28"/>
        <v>1975.2267498040726</v>
      </c>
      <c r="F47" s="44">
        <v>0.51308900523560208</v>
      </c>
      <c r="G47" s="44">
        <v>6.3754656231938697E-2</v>
      </c>
      <c r="H47" s="44">
        <v>7.8534031413612565E-2</v>
      </c>
      <c r="I47" s="44">
        <v>2.1058585134635852E-2</v>
      </c>
      <c r="J47" s="44">
        <v>-30.429162159015938</v>
      </c>
      <c r="K47" s="42">
        <v>3.2863211769493541E-3</v>
      </c>
      <c r="L47" s="44">
        <v>55.184199999999997</v>
      </c>
      <c r="M47" s="44">
        <f t="shared" si="0"/>
        <v>5.5184199999999999</v>
      </c>
      <c r="N47" s="44">
        <v>13.9237375</v>
      </c>
      <c r="O47" s="44">
        <f t="shared" si="29"/>
        <v>2.0885606249999999</v>
      </c>
    </row>
    <row r="48" spans="2:15" x14ac:dyDescent="0.4">
      <c r="B48" s="42">
        <v>68.394999999998475</v>
      </c>
      <c r="C48" s="43">
        <v>27458.591287762501</v>
      </c>
      <c r="D48" s="44">
        <v>1975.1775257707393</v>
      </c>
      <c r="E48" s="44">
        <f t="shared" si="28"/>
        <v>1975.1775257707393</v>
      </c>
      <c r="F48" s="44">
        <v>0.44270833333333331</v>
      </c>
      <c r="G48" s="44">
        <v>5.7676314902296862E-2</v>
      </c>
      <c r="H48" s="44">
        <v>0.13541666666666666</v>
      </c>
      <c r="I48" s="44">
        <v>2.8298477973442773E-2</v>
      </c>
      <c r="J48" s="44">
        <v>-30.669336541073289</v>
      </c>
      <c r="K48" s="42">
        <v>3.260585694968557E-3</v>
      </c>
      <c r="L48" s="44">
        <v>57.3917</v>
      </c>
      <c r="M48" s="44">
        <f t="shared" si="0"/>
        <v>5.7391700000000005</v>
      </c>
      <c r="N48" s="44">
        <v>39.343375000000002</v>
      </c>
      <c r="O48" s="44">
        <f t="shared" si="29"/>
        <v>5.9015062499999997</v>
      </c>
    </row>
    <row r="49" spans="2:15" x14ac:dyDescent="0.4">
      <c r="B49" s="42">
        <v>68.459999999998473</v>
      </c>
      <c r="C49" s="43">
        <v>27440.882199343752</v>
      </c>
      <c r="D49" s="44">
        <v>1975.1290409290725</v>
      </c>
      <c r="E49" s="44">
        <f t="shared" si="28"/>
        <v>1975.1290409290725</v>
      </c>
      <c r="F49" s="44">
        <v>0.49746192893401014</v>
      </c>
      <c r="G49" s="44">
        <v>6.1492862021190219E-2</v>
      </c>
      <c r="H49" s="44">
        <v>0.18274111675126903</v>
      </c>
      <c r="I49" s="44">
        <v>3.3123015791756708E-2</v>
      </c>
      <c r="J49" s="44">
        <v>-30.116798610841638</v>
      </c>
      <c r="K49" s="42">
        <v>3.3204060395715953E-3</v>
      </c>
      <c r="L49" s="44">
        <v>54.808700000000002</v>
      </c>
      <c r="M49" s="44">
        <f t="shared" si="0"/>
        <v>5.4808700000000004</v>
      </c>
      <c r="N49" s="44">
        <v>23.217637500000002</v>
      </c>
      <c r="O49" s="44">
        <f t="shared" si="29"/>
        <v>3.4826456250000004</v>
      </c>
    </row>
    <row r="50" spans="2:15" x14ac:dyDescent="0.4">
      <c r="B50" s="42">
        <v>68.509999999998456</v>
      </c>
      <c r="C50" s="43">
        <v>27421.943496799999</v>
      </c>
      <c r="D50" s="44">
        <v>1975.0771895874059</v>
      </c>
      <c r="E50" s="75">
        <f t="shared" ref="E50" si="30">+AVERAGE(D50, D51)</f>
        <v>1975.0508933207393</v>
      </c>
      <c r="F50" s="44">
        <v>0.39195979899497485</v>
      </c>
      <c r="G50" s="44">
        <v>5.2360956484153898E-2</v>
      </c>
      <c r="H50" s="44">
        <v>0.17587939698492464</v>
      </c>
      <c r="I50" s="44">
        <v>3.2237572828189016E-2</v>
      </c>
      <c r="J50" s="44">
        <v>-30.929055407132072</v>
      </c>
      <c r="K50" s="42">
        <v>3.233205756970533E-3</v>
      </c>
      <c r="L50" s="44">
        <v>22.8749</v>
      </c>
      <c r="M50" s="44">
        <f t="shared" si="0"/>
        <v>2.28749</v>
      </c>
      <c r="N50" s="75">
        <v>22.483150000000002</v>
      </c>
      <c r="O50" s="75">
        <f t="shared" si="29"/>
        <v>3.3724725000000002</v>
      </c>
    </row>
    <row r="51" spans="2:15" x14ac:dyDescent="0.4">
      <c r="B51" s="42">
        <v>68.559999999998468</v>
      </c>
      <c r="C51" s="43">
        <v>27402.734074</v>
      </c>
      <c r="D51" s="44">
        <v>1975.0245970540725</v>
      </c>
      <c r="E51" s="75"/>
      <c r="F51" s="44">
        <v>0.52551020408163263</v>
      </c>
      <c r="G51" s="44">
        <v>6.3954351492883296E-2</v>
      </c>
      <c r="H51" s="44">
        <v>0.11734693877551021</v>
      </c>
      <c r="I51" s="44">
        <v>2.5864367855581636E-2</v>
      </c>
      <c r="J51" s="44">
        <v>-31.994182599605065</v>
      </c>
      <c r="K51" s="42">
        <v>3.1255682088041346E-3</v>
      </c>
      <c r="L51" s="44">
        <v>26.5566</v>
      </c>
      <c r="M51" s="44">
        <f t="shared" si="0"/>
        <v>2.6556600000000001</v>
      </c>
      <c r="N51" s="75"/>
      <c r="O51" s="75"/>
    </row>
    <row r="52" spans="2:15" x14ac:dyDescent="0.4">
      <c r="B52" s="42">
        <v>68.60999999999845</v>
      </c>
      <c r="C52" s="43">
        <v>27383.530577381251</v>
      </c>
      <c r="D52" s="44">
        <v>1974.9720207457392</v>
      </c>
      <c r="E52" s="75">
        <f t="shared" ref="E52" si="31">+AVERAGE(D52, D53)</f>
        <v>1974.9472961415727</v>
      </c>
      <c r="F52" s="44">
        <v>0.44897959183673469</v>
      </c>
      <c r="G52" s="44">
        <v>5.7612457275129751E-2</v>
      </c>
      <c r="H52" s="44">
        <v>0.17857142857142858</v>
      </c>
      <c r="I52" s="44">
        <v>3.2768450455778399E-2</v>
      </c>
      <c r="J52" s="44">
        <v>-32.65408351724939</v>
      </c>
      <c r="K52" s="42">
        <v>3.0624041231221634E-3</v>
      </c>
      <c r="L52" s="44">
        <v>34.534300000000002</v>
      </c>
      <c r="M52" s="44">
        <f t="shared" si="0"/>
        <v>3.4534300000000004</v>
      </c>
      <c r="N52" s="75">
        <v>26.165962499999999</v>
      </c>
      <c r="O52" s="75">
        <f t="shared" ref="O52" si="32">+N52*0.15</f>
        <v>3.9248943749999996</v>
      </c>
    </row>
    <row r="53" spans="2:15" x14ac:dyDescent="0.4">
      <c r="B53" s="42">
        <v>68.659999999998462</v>
      </c>
      <c r="C53" s="43">
        <v>27365.4692540375</v>
      </c>
      <c r="D53" s="44">
        <v>1974.9225715374059</v>
      </c>
      <c r="E53" s="75"/>
      <c r="F53" s="44">
        <v>0.62</v>
      </c>
      <c r="G53" s="44">
        <v>7.0866070866106287E-2</v>
      </c>
      <c r="H53" s="44">
        <v>6.5000000000000002E-2</v>
      </c>
      <c r="I53" s="44">
        <v>1.8604434955139058E-2</v>
      </c>
      <c r="J53" s="44">
        <v>-32.148830874666032</v>
      </c>
      <c r="K53" s="42">
        <v>3.1105330203096792E-3</v>
      </c>
      <c r="L53" s="44">
        <v>56.1252</v>
      </c>
      <c r="M53" s="44">
        <f t="shared" si="0"/>
        <v>5.61252</v>
      </c>
      <c r="N53" s="75"/>
      <c r="O53" s="75"/>
    </row>
    <row r="54" spans="2:15" x14ac:dyDescent="0.4">
      <c r="B54" s="42">
        <v>68.709999999998445</v>
      </c>
      <c r="C54" s="43">
        <v>27347.407930693749</v>
      </c>
      <c r="D54" s="44">
        <v>1974.8731223290724</v>
      </c>
      <c r="E54" s="75">
        <f t="shared" ref="E54" si="33">+AVERAGE(D54, D55)</f>
        <v>1974.8483977207393</v>
      </c>
      <c r="F54" s="44">
        <v>0.43902439024390244</v>
      </c>
      <c r="G54" s="44">
        <v>7.1668092563217142E-2</v>
      </c>
      <c r="H54" s="44">
        <v>0.10569105691056911</v>
      </c>
      <c r="I54" s="44">
        <v>3.0823607310858384E-2</v>
      </c>
      <c r="J54" s="44">
        <v>-30.632731559995353</v>
      </c>
      <c r="K54" s="42">
        <v>3.2644819742616246E-3</v>
      </c>
      <c r="L54" s="44">
        <v>79.148099999999999</v>
      </c>
      <c r="M54" s="44">
        <f t="shared" si="0"/>
        <v>7.9148100000000001</v>
      </c>
      <c r="N54" s="75">
        <v>28.282833333333333</v>
      </c>
      <c r="O54" s="75">
        <f t="shared" ref="O54" si="34">+N54*0.15</f>
        <v>4.2424249999999999</v>
      </c>
    </row>
    <row r="55" spans="2:15" x14ac:dyDescent="0.4">
      <c r="B55" s="42">
        <v>68.759999999998456</v>
      </c>
      <c r="C55" s="43">
        <v>27329.346604306251</v>
      </c>
      <c r="D55" s="44">
        <v>1974.8236731124059</v>
      </c>
      <c r="E55" s="75"/>
      <c r="F55" s="44">
        <v>0.40609137055837563</v>
      </c>
      <c r="G55" s="44">
        <v>5.3837581075327059E-2</v>
      </c>
      <c r="H55" s="44">
        <v>0.38578680203045684</v>
      </c>
      <c r="I55" s="44">
        <v>5.2094128913589728E-2</v>
      </c>
      <c r="J55" s="44">
        <v>-28.758517365547682</v>
      </c>
      <c r="K55" s="42">
        <v>3.4772307184305217E-3</v>
      </c>
      <c r="L55" s="44">
        <v>83.831900000000005</v>
      </c>
      <c r="M55" s="44">
        <f t="shared" si="0"/>
        <v>8.3831900000000008</v>
      </c>
      <c r="N55" s="75"/>
      <c r="O55" s="75"/>
    </row>
    <row r="56" spans="2:15" x14ac:dyDescent="0.4">
      <c r="B56" s="42">
        <v>68.809999999998439</v>
      </c>
      <c r="C56" s="43">
        <v>27311.2852809625</v>
      </c>
      <c r="D56" s="44">
        <v>1974.7742239040726</v>
      </c>
      <c r="E56" s="75">
        <f t="shared" ref="E56" si="35">+AVERAGE(D56, D57)</f>
        <v>1974.7445543749059</v>
      </c>
      <c r="F56" s="44">
        <v>0.4642857142857143</v>
      </c>
      <c r="G56" s="44">
        <v>5.8894879492934683E-2</v>
      </c>
      <c r="H56" s="44">
        <v>9.6938775510204078E-2</v>
      </c>
      <c r="I56" s="44">
        <v>2.3292275774453055E-2</v>
      </c>
      <c r="J56" s="44">
        <v>-27.16082657683819</v>
      </c>
      <c r="K56" s="42">
        <v>3.6817730755394807E-3</v>
      </c>
      <c r="L56" s="44">
        <v>28.404599999999999</v>
      </c>
      <c r="M56" s="44">
        <f t="shared" si="0"/>
        <v>2.8404600000000002</v>
      </c>
      <c r="N56" s="75">
        <v>35.351416666666665</v>
      </c>
      <c r="O56" s="75">
        <f t="shared" ref="O56" si="36">+N56*0.15</f>
        <v>5.3027124999999993</v>
      </c>
    </row>
    <row r="57" spans="2:15" x14ac:dyDescent="0.4">
      <c r="B57" s="42">
        <v>68.869999999998441</v>
      </c>
      <c r="C57" s="43">
        <v>27289.611689906251</v>
      </c>
      <c r="D57" s="44">
        <v>1974.7148848457391</v>
      </c>
      <c r="E57" s="75"/>
      <c r="F57" s="44">
        <v>0.5</v>
      </c>
      <c r="G57" s="44">
        <v>6.2828086243754314E-2</v>
      </c>
      <c r="H57" s="44">
        <v>0.2</v>
      </c>
      <c r="I57" s="44">
        <v>3.5540932665545533E-2</v>
      </c>
      <c r="J57" s="44">
        <v>-25.972800092926004</v>
      </c>
      <c r="K57" s="42">
        <v>3.8501817148023317E-3</v>
      </c>
      <c r="L57" s="44">
        <v>51.579799999999999</v>
      </c>
      <c r="M57" s="44">
        <f t="shared" si="0"/>
        <v>5.1579800000000002</v>
      </c>
      <c r="N57" s="75"/>
      <c r="O57" s="75"/>
    </row>
    <row r="58" spans="2:15" x14ac:dyDescent="0.4">
      <c r="B58" s="42">
        <v>68.929999999998444</v>
      </c>
      <c r="C58" s="43">
        <v>27267.938101893749</v>
      </c>
      <c r="D58" s="44">
        <v>1974.6555457957393</v>
      </c>
      <c r="E58" s="75">
        <f t="shared" ref="E58" si="37">+AVERAGE(D58, D59)</f>
        <v>1974.6308211874059</v>
      </c>
      <c r="F58" s="44">
        <v>0.51595744680851063</v>
      </c>
      <c r="G58" s="44">
        <v>6.4501753799580022E-2</v>
      </c>
      <c r="H58" s="44">
        <v>0.21808510638297873</v>
      </c>
      <c r="I58" s="44">
        <v>3.759004932902852E-2</v>
      </c>
      <c r="J58" s="44">
        <v>-25.603419444767102</v>
      </c>
      <c r="K58" s="42">
        <v>3.9057283038199135E-3</v>
      </c>
      <c r="L58" s="44">
        <v>30.402000000000001</v>
      </c>
      <c r="M58" s="44">
        <f t="shared" si="0"/>
        <v>3.0402000000000005</v>
      </c>
      <c r="N58" s="75">
        <v>22.925641666666667</v>
      </c>
      <c r="O58" s="75">
        <f t="shared" ref="O58" si="38">+N58*0.15</f>
        <v>3.4388462500000001</v>
      </c>
    </row>
    <row r="59" spans="2:15" x14ac:dyDescent="0.4">
      <c r="B59" s="42">
        <v>68.979999999998427</v>
      </c>
      <c r="C59" s="43">
        <v>27249.876775506251</v>
      </c>
      <c r="D59" s="44">
        <v>1974.6060965790725</v>
      </c>
      <c r="E59" s="75"/>
      <c r="F59" s="44">
        <v>0.49484536082474229</v>
      </c>
      <c r="G59" s="44">
        <v>6.1749297418871786E-2</v>
      </c>
      <c r="H59" s="44">
        <v>0.23195876288659795</v>
      </c>
      <c r="I59" s="44">
        <v>3.8379791622439152E-2</v>
      </c>
      <c r="J59" s="44">
        <v>-25.460036938088045</v>
      </c>
      <c r="K59" s="42">
        <v>3.9277240737385054E-3</v>
      </c>
      <c r="L59" s="44">
        <v>73.422399999999996</v>
      </c>
      <c r="M59" s="44">
        <f t="shared" si="0"/>
        <v>7.3422400000000003</v>
      </c>
      <c r="N59" s="75"/>
      <c r="O59" s="75"/>
    </row>
    <row r="60" spans="2:15" x14ac:dyDescent="0.4">
      <c r="B60" s="42">
        <v>69.029999999998438</v>
      </c>
      <c r="C60" s="43">
        <v>27231.8154521625</v>
      </c>
      <c r="D60" s="44">
        <v>1974.5566473707393</v>
      </c>
      <c r="E60" s="75">
        <f t="shared" ref="E60" si="39">+AVERAGE(D60, D61)</f>
        <v>1974.5340202290727</v>
      </c>
      <c r="F60" s="44">
        <v>0.45128205128205129</v>
      </c>
      <c r="G60" s="44">
        <v>5.7953895959451329E-2</v>
      </c>
      <c r="H60" s="44">
        <v>0.13846153846153847</v>
      </c>
      <c r="I60" s="44">
        <v>2.8431937269482135E-2</v>
      </c>
      <c r="J60" s="44">
        <v>-25.335430712045536</v>
      </c>
      <c r="K60" s="42">
        <v>3.9470416404823851E-3</v>
      </c>
      <c r="L60" s="44">
        <v>72.250600000000006</v>
      </c>
      <c r="M60" s="44">
        <f t="shared" si="0"/>
        <v>7.2250600000000009</v>
      </c>
      <c r="N60" s="75">
        <v>31.377837499999998</v>
      </c>
      <c r="O60" s="75">
        <f t="shared" ref="O60" si="40">+N60*0.15</f>
        <v>4.7066756249999999</v>
      </c>
    </row>
    <row r="61" spans="2:15" x14ac:dyDescent="0.4">
      <c r="B61" s="42">
        <v>69.079999999998421</v>
      </c>
      <c r="C61" s="43">
        <v>27215.286325175002</v>
      </c>
      <c r="D61" s="44">
        <v>1974.5113930874058</v>
      </c>
      <c r="E61" s="75"/>
      <c r="F61" s="44">
        <v>0.48969072164948452</v>
      </c>
      <c r="G61" s="44">
        <v>6.1320844764856719E-2</v>
      </c>
      <c r="H61" s="44">
        <v>0.20103092783505155</v>
      </c>
      <c r="I61" s="44">
        <v>3.5278301629795783E-2</v>
      </c>
      <c r="J61" s="44">
        <v>-25.288319316993842</v>
      </c>
      <c r="K61" s="42">
        <v>3.9543948629595024E-3</v>
      </c>
      <c r="L61" s="44">
        <v>103.8322</v>
      </c>
      <c r="M61" s="44">
        <f t="shared" si="0"/>
        <v>10.383220000000001</v>
      </c>
      <c r="N61" s="75"/>
      <c r="O61" s="75"/>
    </row>
    <row r="62" spans="2:15" x14ac:dyDescent="0.4">
      <c r="B62" s="42">
        <v>69.129999999998432</v>
      </c>
      <c r="C62" s="43">
        <v>27199.353161393752</v>
      </c>
      <c r="D62" s="44">
        <v>1974.467770462406</v>
      </c>
      <c r="E62" s="75">
        <f t="shared" ref="E62" si="41">+AVERAGE(D62, D63)</f>
        <v>1974.4459591499058</v>
      </c>
      <c r="F62" s="44">
        <v>0.68020304568527923</v>
      </c>
      <c r="G62" s="44">
        <v>7.6167036218556042E-2</v>
      </c>
      <c r="H62" s="44">
        <v>0.23857868020304568</v>
      </c>
      <c r="I62" s="44">
        <v>3.8729732990495688E-2</v>
      </c>
      <c r="J62" s="44">
        <v>-25.64404448832617</v>
      </c>
      <c r="K62" s="42">
        <v>3.8995408873792347E-3</v>
      </c>
      <c r="L62" s="44">
        <v>69.413899999999998</v>
      </c>
      <c r="M62" s="44">
        <f t="shared" si="0"/>
        <v>6.9413900000000002</v>
      </c>
      <c r="N62" s="75">
        <v>32.253625</v>
      </c>
      <c r="O62" s="75">
        <f t="shared" ref="O62" si="42">+N62*0.15</f>
        <v>4.8380437499999998</v>
      </c>
    </row>
    <row r="63" spans="2:15" x14ac:dyDescent="0.4">
      <c r="B63" s="42">
        <v>69.179999999998415</v>
      </c>
      <c r="C63" s="43">
        <v>27183.419997612502</v>
      </c>
      <c r="D63" s="44">
        <v>1974.4241478374058</v>
      </c>
      <c r="E63" s="75"/>
      <c r="F63" s="44">
        <v>0.64321608040201006</v>
      </c>
      <c r="G63" s="44">
        <v>7.287846999900352E-2</v>
      </c>
      <c r="H63" s="44">
        <v>0.4120603015075377</v>
      </c>
      <c r="I63" s="44">
        <v>5.4073000795268701E-2</v>
      </c>
      <c r="J63" s="44">
        <v>-25.515341619235681</v>
      </c>
      <c r="K63" s="42">
        <v>3.9192107043791767E-3</v>
      </c>
      <c r="L63" s="44">
        <v>92.9298</v>
      </c>
      <c r="M63" s="44">
        <f t="shared" si="0"/>
        <v>9.29298</v>
      </c>
      <c r="N63" s="75"/>
      <c r="O63" s="75"/>
    </row>
    <row r="64" spans="2:15" x14ac:dyDescent="0.4">
      <c r="B64" s="42">
        <v>69.229999999998427</v>
      </c>
      <c r="C64" s="43">
        <v>27167.4868307875</v>
      </c>
      <c r="D64" s="44">
        <v>1974.3805252040725</v>
      </c>
      <c r="E64" s="75">
        <f t="shared" ref="E64" si="43">+AVERAGE(D64, D65)</f>
        <v>1974.3587138915725</v>
      </c>
      <c r="F64" s="44">
        <v>0.48979591836734693</v>
      </c>
      <c r="G64" s="44">
        <v>6.1015887861388771E-2</v>
      </c>
      <c r="H64" s="44">
        <v>0.12755102040816327</v>
      </c>
      <c r="I64" s="44">
        <v>2.7088317688262586E-2</v>
      </c>
      <c r="J64" s="44">
        <v>-25.583960390289231</v>
      </c>
      <c r="K64" s="42">
        <v>3.9086989846168025E-3</v>
      </c>
      <c r="L64" s="44">
        <v>43.851700000000001</v>
      </c>
      <c r="M64" s="44">
        <f t="shared" si="0"/>
        <v>4.3851700000000005</v>
      </c>
      <c r="N64" s="75">
        <v>25.375837499999996</v>
      </c>
      <c r="O64" s="75">
        <f t="shared" ref="O64" si="44">+N64*0.15</f>
        <v>3.8063756249999994</v>
      </c>
    </row>
    <row r="65" spans="2:69" x14ac:dyDescent="0.4">
      <c r="B65" s="42">
        <v>69.27999999999841</v>
      </c>
      <c r="C65" s="43">
        <v>27151.55366700625</v>
      </c>
      <c r="D65" s="44">
        <v>1974.3369025790726</v>
      </c>
      <c r="E65" s="75"/>
      <c r="F65" s="44">
        <v>0.65306122448979587</v>
      </c>
      <c r="G65" s="44">
        <v>7.4215288987509356E-2</v>
      </c>
      <c r="H65" s="44">
        <v>0.17346938775510204</v>
      </c>
      <c r="I65" s="44">
        <v>3.2226954765938988E-2</v>
      </c>
      <c r="J65" s="44">
        <v>-25.427946567545593</v>
      </c>
      <c r="K65" s="42">
        <v>3.9326809081639659E-3</v>
      </c>
      <c r="L65" s="44">
        <v>49.624699999999997</v>
      </c>
      <c r="M65" s="44">
        <f t="shared" si="0"/>
        <v>4.9624699999999997</v>
      </c>
      <c r="N65" s="75"/>
      <c r="O65" s="75"/>
    </row>
    <row r="66" spans="2:69" x14ac:dyDescent="0.4">
      <c r="B66" s="42">
        <v>69.339999999998412</v>
      </c>
      <c r="C66" s="43">
        <v>27132.433867424999</v>
      </c>
      <c r="D66" s="44">
        <v>1974.2845554207393</v>
      </c>
      <c r="E66" s="75">
        <f t="shared" ref="E66" si="45">+AVERAGE(D66, D67)</f>
        <v>1974.2570388582392</v>
      </c>
      <c r="F66" s="44">
        <v>0.7</v>
      </c>
      <c r="G66" s="44">
        <v>7.9140115584555734E-2</v>
      </c>
      <c r="H66" s="44">
        <v>0.21578947368421053</v>
      </c>
      <c r="I66" s="44">
        <v>3.7159299369996845E-2</v>
      </c>
      <c r="J66" s="44">
        <v>-25.68740062725055</v>
      </c>
      <c r="K66" s="42">
        <v>3.8929590989410867E-3</v>
      </c>
      <c r="L66" s="44">
        <v>51.938600000000001</v>
      </c>
      <c r="M66" s="44">
        <f t="shared" si="0"/>
        <v>5.1938600000000008</v>
      </c>
      <c r="N66" s="75">
        <v>29.198166666666669</v>
      </c>
      <c r="O66" s="75">
        <f t="shared" ref="O66" si="46">+N66*0.15</f>
        <v>4.3797250000000005</v>
      </c>
    </row>
    <row r="67" spans="2:69" x14ac:dyDescent="0.4">
      <c r="B67" s="42">
        <v>69.399999999998414</v>
      </c>
      <c r="C67" s="43">
        <v>27112.333020833332</v>
      </c>
      <c r="D67" s="44">
        <v>1974.2295222957391</v>
      </c>
      <c r="E67" s="75"/>
      <c r="F67" s="44">
        <v>0.71176470588235297</v>
      </c>
      <c r="G67" s="44">
        <v>8.4657569844019107E-2</v>
      </c>
      <c r="H67" s="44">
        <v>0.51764705882352946</v>
      </c>
      <c r="I67" s="44">
        <v>6.7979475117480273E-2</v>
      </c>
      <c r="J67" s="44">
        <v>-26.578761877105354</v>
      </c>
      <c r="K67" s="42">
        <v>3.7624024949837443E-3</v>
      </c>
      <c r="L67" s="44">
        <v>51.418300000000002</v>
      </c>
      <c r="M67" s="44">
        <f t="shared" si="0"/>
        <v>5.1418300000000006</v>
      </c>
      <c r="N67" s="75"/>
      <c r="O67" s="75"/>
    </row>
    <row r="68" spans="2:69" x14ac:dyDescent="0.4">
      <c r="B68" s="42">
        <v>69.464999999998412</v>
      </c>
      <c r="C68" s="43">
        <v>27090.551438256251</v>
      </c>
      <c r="D68" s="44">
        <v>1974.1698875790726</v>
      </c>
      <c r="E68" s="44">
        <f>+D68</f>
        <v>1974.1698875790726</v>
      </c>
      <c r="F68" s="44">
        <v>0.56190476190476191</v>
      </c>
      <c r="G68" s="44">
        <v>9.1424792060964294E-2</v>
      </c>
      <c r="H68" s="44">
        <v>0.40952380952380951</v>
      </c>
      <c r="I68" s="44">
        <v>7.4144874921024131E-2</v>
      </c>
      <c r="J68" s="44">
        <v>-27.567759786270184</v>
      </c>
      <c r="K68" s="42">
        <v>3.6274256876615667E-3</v>
      </c>
      <c r="L68" s="44">
        <v>64.440399999999997</v>
      </c>
      <c r="M68" s="44">
        <f t="shared" si="0"/>
        <v>6.4440400000000002</v>
      </c>
      <c r="N68" s="44">
        <v>21.876525000000001</v>
      </c>
      <c r="O68" s="44">
        <f>+N68*0.15</f>
        <v>3.2814787500000002</v>
      </c>
    </row>
    <row r="69" spans="2:69" x14ac:dyDescent="0.4">
      <c r="B69" s="42">
        <v>69.52999999999841</v>
      </c>
      <c r="C69" s="43">
        <v>27068.76985799375</v>
      </c>
      <c r="D69" s="44">
        <v>1974.1102528624058</v>
      </c>
      <c r="E69" s="75">
        <f t="shared" ref="E69" si="47">+AVERAGE(D69, D70)</f>
        <v>1974.0873164332393</v>
      </c>
      <c r="F69" s="44">
        <v>0.68367346938775508</v>
      </c>
      <c r="G69" s="44">
        <v>7.6634664790905915E-2</v>
      </c>
      <c r="H69" s="44">
        <v>0.31632653061224492</v>
      </c>
      <c r="I69" s="44">
        <v>4.6091579457033169E-2</v>
      </c>
      <c r="J69" s="44">
        <v>-28.798801022186083</v>
      </c>
      <c r="K69" s="42">
        <v>3.4723667809281986E-3</v>
      </c>
      <c r="L69" s="44">
        <v>65.278400000000005</v>
      </c>
      <c r="M69" s="44">
        <f t="shared" si="0"/>
        <v>6.5278400000000012</v>
      </c>
      <c r="N69" s="75">
        <v>19.550687499999999</v>
      </c>
      <c r="O69" s="75">
        <f t="shared" ref="O69" si="48">+N69*0.15</f>
        <v>2.9326031249999995</v>
      </c>
    </row>
    <row r="70" spans="2:69" x14ac:dyDescent="0.4">
      <c r="B70" s="42">
        <v>69.579999999998392</v>
      </c>
      <c r="C70" s="43">
        <v>27052.0147964875</v>
      </c>
      <c r="D70" s="44">
        <v>1974.0643800040725</v>
      </c>
      <c r="E70" s="75"/>
      <c r="F70" s="44">
        <v>0.78894472361809043</v>
      </c>
      <c r="G70" s="44">
        <v>8.4216116474728292E-2</v>
      </c>
      <c r="H70" s="44">
        <v>0.38190954773869346</v>
      </c>
      <c r="I70" s="44">
        <v>5.1498375365537342E-2</v>
      </c>
      <c r="J70" s="44">
        <v>-29.966002903937738</v>
      </c>
      <c r="K70" s="42">
        <v>3.3371150740581193E-3</v>
      </c>
      <c r="L70" s="44">
        <v>79.2911</v>
      </c>
      <c r="M70" s="44">
        <f t="shared" ref="M70:M72" si="49">+L70*0.1</f>
        <v>7.9291100000000005</v>
      </c>
      <c r="N70" s="75"/>
      <c r="O70" s="75"/>
    </row>
    <row r="71" spans="2:69" x14ac:dyDescent="0.4">
      <c r="B71" s="42">
        <v>69.629999999998404</v>
      </c>
      <c r="C71" s="43">
        <v>27035.259734981249</v>
      </c>
      <c r="D71" s="44">
        <v>1974.0185071457392</v>
      </c>
      <c r="E71" s="75">
        <f t="shared" ref="E71" si="50">+AVERAGE(D71, D72)</f>
        <v>1973.9941142415726</v>
      </c>
      <c r="F71" s="44">
        <v>0.80904522613065322</v>
      </c>
      <c r="G71" s="44">
        <v>8.5759960789697887E-2</v>
      </c>
      <c r="H71" s="44">
        <v>0.17085427135678391</v>
      </c>
      <c r="I71" s="44">
        <v>3.170573346670149E-2</v>
      </c>
      <c r="J71" s="44">
        <v>-31.149591357881285</v>
      </c>
      <c r="K71" s="42">
        <v>3.2103149877983424E-3</v>
      </c>
      <c r="L71" s="44">
        <v>78.826700000000002</v>
      </c>
      <c r="M71" s="44">
        <f t="shared" si="49"/>
        <v>7.882670000000001</v>
      </c>
      <c r="N71" s="75">
        <v>18.11375</v>
      </c>
      <c r="O71" s="75">
        <f t="shared" ref="O71" si="51">+N71*0.15</f>
        <v>2.7170624999999999</v>
      </c>
    </row>
    <row r="72" spans="2:69" x14ac:dyDescent="0.4">
      <c r="B72" s="42">
        <v>69.679999999998387</v>
      </c>
      <c r="C72" s="43">
        <v>27017.440718487502</v>
      </c>
      <c r="D72" s="44">
        <v>1973.9697213374059</v>
      </c>
      <c r="E72" s="75"/>
      <c r="F72" s="44">
        <v>0.55102040816326525</v>
      </c>
      <c r="G72" s="44">
        <v>6.6033537334729581E-2</v>
      </c>
      <c r="H72" s="44">
        <v>0.46938775510204084</v>
      </c>
      <c r="I72" s="44">
        <v>5.9320670406343451E-2</v>
      </c>
      <c r="J72" s="44">
        <v>-31.293998025322335</v>
      </c>
      <c r="K72" s="42">
        <v>3.1955009366039602E-3</v>
      </c>
      <c r="L72" s="44">
        <v>65.5822</v>
      </c>
      <c r="M72" s="44">
        <f t="shared" si="49"/>
        <v>6.5582200000000004</v>
      </c>
      <c r="N72" s="75"/>
      <c r="O72" s="75"/>
    </row>
    <row r="74" spans="2:69" ht="15" x14ac:dyDescent="0.4">
      <c r="J74" s="39"/>
      <c r="K74" s="39"/>
      <c r="L74" s="39"/>
      <c r="AA74" s="49"/>
      <c r="AB74" s="49"/>
      <c r="AC74" s="39"/>
      <c r="AD74" s="39"/>
      <c r="AE74" s="39"/>
      <c r="AF74" s="39"/>
      <c r="AG74" s="39"/>
      <c r="AH74" s="39"/>
      <c r="AI74" s="39"/>
      <c r="AJ74" s="39"/>
      <c r="AK74" s="50"/>
      <c r="AL74" s="39"/>
      <c r="AM74" s="39"/>
      <c r="AN74" s="39"/>
      <c r="AO74" s="39"/>
      <c r="AP74" s="50"/>
      <c r="AQ74" s="39"/>
    </row>
    <row r="75" spans="2:69" x14ac:dyDescent="0.4">
      <c r="B75" s="51"/>
      <c r="D75" s="52"/>
      <c r="E75" s="52"/>
      <c r="F75" s="52"/>
      <c r="G75" s="52"/>
      <c r="H75" s="52"/>
      <c r="I75" s="52"/>
      <c r="J75" s="53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</row>
    <row r="76" spans="2:69" x14ac:dyDescent="0.4">
      <c r="B76" s="51"/>
      <c r="D76" s="54"/>
      <c r="E76" s="54"/>
      <c r="F76" s="54"/>
      <c r="G76" s="54"/>
      <c r="H76" s="54"/>
      <c r="I76" s="54"/>
      <c r="J76" s="55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</row>
    <row r="77" spans="2:69" x14ac:dyDescent="0.4">
      <c r="B77" s="51"/>
      <c r="D77" s="52"/>
      <c r="E77" s="52"/>
      <c r="F77" s="52"/>
      <c r="G77" s="52"/>
      <c r="H77" s="52"/>
      <c r="I77" s="52"/>
      <c r="J77" s="53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</row>
    <row r="78" spans="2:69" x14ac:dyDescent="0.4">
      <c r="B78" s="51"/>
      <c r="D78" s="54"/>
      <c r="E78" s="54"/>
      <c r="F78" s="54"/>
      <c r="G78" s="54"/>
      <c r="H78" s="54"/>
      <c r="I78" s="54"/>
      <c r="J78" s="55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</row>
    <row r="79" spans="2:69" ht="15" x14ac:dyDescent="0.4">
      <c r="J79" s="39"/>
      <c r="K79" s="39"/>
      <c r="L79" s="39"/>
      <c r="AA79" s="49"/>
      <c r="AB79" s="49"/>
      <c r="AC79" s="39"/>
      <c r="AD79" s="39"/>
      <c r="AE79" s="39"/>
      <c r="AF79" s="39"/>
      <c r="AG79" s="39"/>
      <c r="AH79" s="39"/>
      <c r="AI79" s="39"/>
      <c r="AJ79" s="39"/>
      <c r="AK79" s="50"/>
      <c r="AL79" s="39"/>
      <c r="AM79" s="39"/>
      <c r="AN79" s="39"/>
      <c r="AO79" s="39"/>
      <c r="AP79" s="50"/>
      <c r="AQ79" s="39"/>
      <c r="AR79" s="56"/>
      <c r="AS79" s="57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50"/>
      <c r="BG79" s="39"/>
      <c r="BI79" s="39"/>
      <c r="BJ79" s="39"/>
      <c r="BK79" s="39"/>
      <c r="BL79" s="39"/>
      <c r="BM79" s="39"/>
      <c r="BN79" s="50"/>
      <c r="BO79" s="39"/>
      <c r="BP79" s="39"/>
      <c r="BQ79" s="50"/>
    </row>
    <row r="80" spans="2:69" x14ac:dyDescent="0.4">
      <c r="AR80" s="44"/>
      <c r="AS80" s="57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</row>
    <row r="81" spans="2:69" x14ac:dyDescent="0.4">
      <c r="AR81" s="44"/>
      <c r="AS81" s="57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</row>
    <row r="82" spans="2:69" x14ac:dyDescent="0.4">
      <c r="AR82" s="44"/>
      <c r="AS82" s="57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</row>
    <row r="83" spans="2:69" x14ac:dyDescent="0.4">
      <c r="AR83" s="44"/>
      <c r="AS83" s="57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</row>
    <row r="84" spans="2:69" x14ac:dyDescent="0.4">
      <c r="AR84" s="44"/>
      <c r="AS84" s="57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</row>
    <row r="85" spans="2:69" x14ac:dyDescent="0.4">
      <c r="AR85" s="44"/>
      <c r="AS85" s="57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</row>
    <row r="86" spans="2:69" x14ac:dyDescent="0.4">
      <c r="AR86" s="44"/>
      <c r="AS86" s="57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</row>
    <row r="87" spans="2:69" x14ac:dyDescent="0.4">
      <c r="AR87" s="44"/>
      <c r="AS87" s="57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</row>
    <row r="88" spans="2:69" x14ac:dyDescent="0.4">
      <c r="AR88" s="44"/>
      <c r="AS88" s="57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</row>
    <row r="89" spans="2:69" x14ac:dyDescent="0.4"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</row>
    <row r="90" spans="2:69" x14ac:dyDescent="0.4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</row>
    <row r="91" spans="2:69" x14ac:dyDescent="0.4">
      <c r="AR91" s="44"/>
      <c r="AS91" s="57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</row>
    <row r="92" spans="2:69" x14ac:dyDescent="0.4">
      <c r="AR92" s="44"/>
      <c r="AS92" s="57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</row>
    <row r="93" spans="2:69" x14ac:dyDescent="0.4">
      <c r="AR93" s="44"/>
      <c r="AS93" s="57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</row>
    <row r="94" spans="2:69" x14ac:dyDescent="0.4">
      <c r="AR94" s="44"/>
      <c r="AS94" s="57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</row>
    <row r="95" spans="2:69" x14ac:dyDescent="0.4">
      <c r="AR95" s="44"/>
      <c r="AS95" s="57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</row>
    <row r="96" spans="2:69" x14ac:dyDescent="0.4">
      <c r="AR96" s="44"/>
      <c r="AS96" s="57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</row>
    <row r="97" spans="2:69" x14ac:dyDescent="0.4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</row>
    <row r="98" spans="2:69" x14ac:dyDescent="0.4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</row>
  </sheetData>
  <mergeCells count="84">
    <mergeCell ref="E7:E8"/>
    <mergeCell ref="N7:N8"/>
    <mergeCell ref="O7:O8"/>
    <mergeCell ref="E5:E6"/>
    <mergeCell ref="N5:N6"/>
    <mergeCell ref="O5:O6"/>
    <mergeCell ref="E12:E13"/>
    <mergeCell ref="N12:N13"/>
    <mergeCell ref="O12:O13"/>
    <mergeCell ref="E10:E11"/>
    <mergeCell ref="N10:N11"/>
    <mergeCell ref="O10:O11"/>
    <mergeCell ref="E16:E17"/>
    <mergeCell ref="N16:N17"/>
    <mergeCell ref="O16:O17"/>
    <mergeCell ref="E14:E15"/>
    <mergeCell ref="N14:N15"/>
    <mergeCell ref="O14:O15"/>
    <mergeCell ref="E21:E22"/>
    <mergeCell ref="N21:N22"/>
    <mergeCell ref="O21:O22"/>
    <mergeCell ref="E19:E20"/>
    <mergeCell ref="N19:N20"/>
    <mergeCell ref="O19:O20"/>
    <mergeCell ref="E25:E26"/>
    <mergeCell ref="N25:N26"/>
    <mergeCell ref="O25:O26"/>
    <mergeCell ref="E23:E24"/>
    <mergeCell ref="N23:N24"/>
    <mergeCell ref="O23:O24"/>
    <mergeCell ref="E30:E31"/>
    <mergeCell ref="N30:N31"/>
    <mergeCell ref="O30:O31"/>
    <mergeCell ref="E28:E29"/>
    <mergeCell ref="N28:N29"/>
    <mergeCell ref="O28:O29"/>
    <mergeCell ref="E35:E36"/>
    <mergeCell ref="N35:N36"/>
    <mergeCell ref="O35:O36"/>
    <mergeCell ref="E32:E33"/>
    <mergeCell ref="N32:N33"/>
    <mergeCell ref="O32:O33"/>
    <mergeCell ref="E40:E41"/>
    <mergeCell ref="N40:N41"/>
    <mergeCell ref="O40:O41"/>
    <mergeCell ref="E37:E38"/>
    <mergeCell ref="N37:N38"/>
    <mergeCell ref="O37:O38"/>
    <mergeCell ref="E50:E51"/>
    <mergeCell ref="N50:N51"/>
    <mergeCell ref="O50:O51"/>
    <mergeCell ref="E43:E44"/>
    <mergeCell ref="N43:N44"/>
    <mergeCell ref="O43:O44"/>
    <mergeCell ref="E54:E55"/>
    <mergeCell ref="N54:N55"/>
    <mergeCell ref="O54:O55"/>
    <mergeCell ref="E52:E53"/>
    <mergeCell ref="N52:N53"/>
    <mergeCell ref="O52:O53"/>
    <mergeCell ref="E58:E59"/>
    <mergeCell ref="N58:N59"/>
    <mergeCell ref="O58:O59"/>
    <mergeCell ref="E56:E57"/>
    <mergeCell ref="N56:N57"/>
    <mergeCell ref="O56:O57"/>
    <mergeCell ref="E62:E63"/>
    <mergeCell ref="N62:N63"/>
    <mergeCell ref="O62:O63"/>
    <mergeCell ref="E60:E61"/>
    <mergeCell ref="N60:N61"/>
    <mergeCell ref="O60:O61"/>
    <mergeCell ref="E66:E67"/>
    <mergeCell ref="N66:N67"/>
    <mergeCell ref="O66:O67"/>
    <mergeCell ref="E64:E65"/>
    <mergeCell ref="N64:N65"/>
    <mergeCell ref="O64:O65"/>
    <mergeCell ref="E71:E72"/>
    <mergeCell ref="N71:N72"/>
    <mergeCell ref="O71:O72"/>
    <mergeCell ref="E69:E70"/>
    <mergeCell ref="N69:N70"/>
    <mergeCell ref="O69:O70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9ACDA-8D09-4DD3-9193-190E4243EFEE}">
  <dimension ref="A1:K21"/>
  <sheetViews>
    <sheetView workbookViewId="0">
      <selection sqref="A1:I21"/>
    </sheetView>
  </sheetViews>
  <sheetFormatPr defaultColWidth="19.375" defaultRowHeight="14.25" x14ac:dyDescent="0.4"/>
  <cols>
    <col min="1" max="1" width="31.125" style="41" customWidth="1"/>
    <col min="2" max="16384" width="19.375" style="41"/>
  </cols>
  <sheetData>
    <row r="1" spans="1:11" ht="20.25" x14ac:dyDescent="0.4">
      <c r="A1" s="11" t="s">
        <v>2</v>
      </c>
      <c r="B1" s="12" t="s">
        <v>28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7</v>
      </c>
      <c r="H1" s="12" t="s">
        <v>8</v>
      </c>
      <c r="I1" s="13" t="s">
        <v>9</v>
      </c>
    </row>
    <row r="2" spans="1:11" ht="33" x14ac:dyDescent="0.4">
      <c r="A2" s="14" t="s">
        <v>10</v>
      </c>
      <c r="B2" s="2" t="s">
        <v>33</v>
      </c>
      <c r="C2" s="2" t="s">
        <v>84</v>
      </c>
      <c r="D2" s="2" t="s">
        <v>84</v>
      </c>
      <c r="E2" s="2" t="s">
        <v>84</v>
      </c>
      <c r="F2" s="2" t="s">
        <v>84</v>
      </c>
      <c r="G2" s="2" t="s">
        <v>84</v>
      </c>
      <c r="H2" s="2" t="s">
        <v>84</v>
      </c>
      <c r="I2" s="15" t="s">
        <v>85</v>
      </c>
    </row>
    <row r="3" spans="1:11" ht="15" x14ac:dyDescent="0.4">
      <c r="A3" s="16"/>
      <c r="B3" s="3"/>
      <c r="C3" s="3"/>
      <c r="D3" s="3"/>
      <c r="E3" s="3"/>
      <c r="F3" s="3"/>
      <c r="G3" s="3"/>
      <c r="H3" s="3"/>
      <c r="I3" s="17"/>
    </row>
    <row r="4" spans="1:11" s="7" customFormat="1" ht="15" x14ac:dyDescent="0.4">
      <c r="A4" s="16" t="s">
        <v>26</v>
      </c>
      <c r="B4" s="4">
        <v>0.19629693061347808</v>
      </c>
      <c r="C4" s="4">
        <v>1.0805676056338029</v>
      </c>
      <c r="D4" s="4">
        <v>1.5035296566077005</v>
      </c>
      <c r="E4" s="4">
        <v>0.67115780998389696</v>
      </c>
      <c r="F4" s="4">
        <v>1.0435032751091704</v>
      </c>
      <c r="G4" s="4">
        <v>0.48267638888888886</v>
      </c>
      <c r="H4" s="4">
        <v>0.7428505489021956</v>
      </c>
      <c r="I4" s="26">
        <v>18.832218749999999</v>
      </c>
      <c r="J4" s="64"/>
      <c r="K4" s="64"/>
    </row>
    <row r="5" spans="1:11" s="7" customFormat="1" ht="15" x14ac:dyDescent="0.4">
      <c r="A5" s="16" t="s">
        <v>25</v>
      </c>
      <c r="B5" s="4">
        <v>0.21139336522681162</v>
      </c>
      <c r="C5" s="4">
        <v>0.24249408450704224</v>
      </c>
      <c r="D5" s="4">
        <v>1.0875075962539023</v>
      </c>
      <c r="E5" s="4">
        <v>0.79790434782608699</v>
      </c>
      <c r="F5" s="4">
        <v>0.18766026200873367</v>
      </c>
      <c r="G5" s="4">
        <v>0.5658077777777778</v>
      </c>
      <c r="H5" s="4">
        <v>0.1780189620758483</v>
      </c>
      <c r="I5" s="26">
        <v>26.204906666666666</v>
      </c>
      <c r="J5" s="64"/>
      <c r="K5" s="64"/>
    </row>
    <row r="6" spans="1:11" s="7" customFormat="1" ht="15" x14ac:dyDescent="0.4">
      <c r="A6" s="16" t="s">
        <v>24</v>
      </c>
      <c r="B6" s="4">
        <v>0.20297549234275181</v>
      </c>
      <c r="C6" s="4">
        <v>0.19066197183098593</v>
      </c>
      <c r="D6" s="4">
        <v>1.5339954908081861</v>
      </c>
      <c r="E6" s="4">
        <v>1.0311900161030596</v>
      </c>
      <c r="F6" s="4">
        <v>9.5427947598253265E-2</v>
      </c>
      <c r="G6" s="4">
        <v>0.66462129629629629</v>
      </c>
      <c r="H6" s="4">
        <v>0.11322854291417166</v>
      </c>
      <c r="I6" s="26">
        <v>28.852368055555555</v>
      </c>
      <c r="J6" s="64"/>
      <c r="K6" s="64"/>
    </row>
    <row r="7" spans="1:11" s="7" customFormat="1" ht="15" x14ac:dyDescent="0.4">
      <c r="A7" s="16" t="s">
        <v>23</v>
      </c>
      <c r="B7" s="4">
        <v>0.19162556161202815</v>
      </c>
      <c r="C7" s="4">
        <v>0.15567535211267605</v>
      </c>
      <c r="D7" s="4">
        <v>1.2641227887617066</v>
      </c>
      <c r="E7" s="4">
        <v>0.99902012882447666</v>
      </c>
      <c r="F7" s="4">
        <v>0.15263209606986899</v>
      </c>
      <c r="G7" s="4">
        <v>0.47125833333333333</v>
      </c>
      <c r="H7" s="4">
        <v>4.2140718562874255E-2</v>
      </c>
      <c r="I7" s="26">
        <v>31.817124999999997</v>
      </c>
      <c r="J7" s="64"/>
      <c r="K7" s="64"/>
    </row>
    <row r="8" spans="1:11" s="7" customFormat="1" ht="15" x14ac:dyDescent="0.4">
      <c r="A8" s="16" t="s">
        <v>22</v>
      </c>
      <c r="B8" s="4">
        <v>0.19205835791522219</v>
      </c>
      <c r="C8" s="4">
        <v>0.90253577464788748</v>
      </c>
      <c r="D8" s="4">
        <v>0.81123704474505731</v>
      </c>
      <c r="E8" s="4">
        <v>0.63216392914653774</v>
      </c>
      <c r="F8" s="4">
        <v>0.79596593886462896</v>
      </c>
      <c r="G8" s="4">
        <v>0.26882000000000006</v>
      </c>
      <c r="H8" s="4">
        <v>5.878742514970061E-2</v>
      </c>
      <c r="I8" s="26">
        <v>24.103172500000007</v>
      </c>
      <c r="J8" s="64"/>
      <c r="K8" s="64"/>
    </row>
    <row r="9" spans="1:11" s="7" customFormat="1" ht="15" x14ac:dyDescent="0.4">
      <c r="A9" s="16" t="s">
        <v>21</v>
      </c>
      <c r="B9" s="4">
        <v>0.24465461323684679</v>
      </c>
      <c r="C9" s="4">
        <v>0.50095258215962446</v>
      </c>
      <c r="D9" s="4">
        <v>1.2529386056191467</v>
      </c>
      <c r="E9" s="4">
        <v>0.6577694578636607</v>
      </c>
      <c r="F9" s="4">
        <v>0.49864264919941775</v>
      </c>
      <c r="G9" s="4">
        <v>0.3619027777777778</v>
      </c>
      <c r="H9" s="4">
        <v>0.15865518962075847</v>
      </c>
      <c r="I9" s="26">
        <v>23.065350694444447</v>
      </c>
      <c r="J9" s="64"/>
      <c r="K9" s="64"/>
    </row>
    <row r="10" spans="1:11" s="10" customFormat="1" ht="21.6" customHeight="1" x14ac:dyDescent="0.4">
      <c r="A10" s="19" t="s">
        <v>27</v>
      </c>
      <c r="B10" s="6">
        <v>0.20650072015785645</v>
      </c>
      <c r="C10" s="6">
        <v>0.51214789514866987</v>
      </c>
      <c r="D10" s="6">
        <v>1.2422218637992832</v>
      </c>
      <c r="E10" s="6">
        <v>0.79820094829128641</v>
      </c>
      <c r="F10" s="6">
        <v>0.46230536147501217</v>
      </c>
      <c r="G10" s="6">
        <v>0.46918109567901234</v>
      </c>
      <c r="H10" s="6">
        <v>0.21561356453759148</v>
      </c>
      <c r="I10" s="27">
        <v>25.479190277777779</v>
      </c>
      <c r="J10" s="67"/>
      <c r="K10" s="64"/>
    </row>
    <row r="11" spans="1:11" s="7" customFormat="1" ht="9.6" customHeight="1" x14ac:dyDescent="0.4">
      <c r="A11" s="21"/>
      <c r="B11" s="64"/>
      <c r="C11" s="22"/>
      <c r="D11" s="22"/>
      <c r="E11" s="22"/>
      <c r="F11" s="22"/>
      <c r="G11" s="22"/>
      <c r="H11" s="22"/>
      <c r="I11" s="28"/>
      <c r="J11" s="22"/>
      <c r="K11" s="22"/>
    </row>
    <row r="12" spans="1:11" s="7" customFormat="1" ht="15" x14ac:dyDescent="0.4">
      <c r="A12" s="16" t="s">
        <v>19</v>
      </c>
      <c r="B12" s="4">
        <v>0.33356680946689199</v>
      </c>
      <c r="C12" s="4">
        <v>0.23425774647887326</v>
      </c>
      <c r="D12" s="4">
        <v>0.4587013527575442</v>
      </c>
      <c r="E12" s="4">
        <v>1.203145732689211</v>
      </c>
      <c r="F12" s="4">
        <v>5.4558951965065508E-2</v>
      </c>
      <c r="G12" s="4">
        <v>0.78011666666666679</v>
      </c>
      <c r="H12" s="4">
        <v>5.4830339321357287E-2</v>
      </c>
      <c r="I12" s="26">
        <v>41.500124999999997</v>
      </c>
      <c r="J12" s="64"/>
      <c r="K12" s="64"/>
    </row>
    <row r="13" spans="1:11" s="7" customFormat="1" ht="15" x14ac:dyDescent="0.4">
      <c r="A13" s="16" t="s">
        <v>18</v>
      </c>
      <c r="B13" s="4">
        <v>0.28180482153715847</v>
      </c>
      <c r="C13" s="4">
        <v>0.12336788732394366</v>
      </c>
      <c r="D13" s="4">
        <v>0.26502060353798129</v>
      </c>
      <c r="E13" s="4">
        <v>0.5792367149758455</v>
      </c>
      <c r="F13" s="4">
        <v>6.0537991266375553E-2</v>
      </c>
      <c r="G13" s="4">
        <v>0.11749777777777777</v>
      </c>
      <c r="H13" s="4">
        <v>0.10273652694610778</v>
      </c>
      <c r="I13" s="26">
        <v>50.19851666666667</v>
      </c>
      <c r="J13" s="64"/>
      <c r="K13" s="64"/>
    </row>
    <row r="14" spans="1:11" s="7" customFormat="1" ht="15" x14ac:dyDescent="0.4">
      <c r="A14" s="16" t="s">
        <v>17</v>
      </c>
      <c r="B14" s="4">
        <v>0.31560656815761146</v>
      </c>
      <c r="C14" s="4">
        <v>0.27689061032863854</v>
      </c>
      <c r="D14" s="4">
        <v>0.43574783211932022</v>
      </c>
      <c r="E14" s="4">
        <v>0.96975577026301651</v>
      </c>
      <c r="F14" s="4">
        <v>0.17902692867540029</v>
      </c>
      <c r="G14" s="4">
        <v>0.35380092592592588</v>
      </c>
      <c r="H14" s="4">
        <v>0.23576929474384564</v>
      </c>
      <c r="I14" s="26">
        <v>37.185083333333338</v>
      </c>
      <c r="J14" s="64"/>
      <c r="K14" s="64"/>
    </row>
    <row r="15" spans="1:11" s="7" customFormat="1" ht="15" x14ac:dyDescent="0.4">
      <c r="A15" s="16" t="s">
        <v>16</v>
      </c>
      <c r="B15" s="4">
        <v>0.2792808344861939</v>
      </c>
      <c r="C15" s="4">
        <v>0.68936507042253525</v>
      </c>
      <c r="D15" s="4">
        <v>0.5172865764828305</v>
      </c>
      <c r="E15" s="4">
        <v>0.85682447665056349</v>
      </c>
      <c r="F15" s="4">
        <v>0.54555109170305682</v>
      </c>
      <c r="G15" s="4">
        <v>0.60756555555555569</v>
      </c>
      <c r="H15" s="4">
        <v>0.45305189620758485</v>
      </c>
      <c r="I15" s="26">
        <v>21.843308333333333</v>
      </c>
      <c r="J15" s="64"/>
      <c r="K15" s="64"/>
    </row>
    <row r="16" spans="1:11" s="7" customFormat="1" ht="15" x14ac:dyDescent="0.4">
      <c r="A16" s="16" t="s">
        <v>15</v>
      </c>
      <c r="B16" s="4">
        <v>0.13632511762632893</v>
      </c>
      <c r="C16" s="4">
        <v>0.48816901408450697</v>
      </c>
      <c r="D16" s="4">
        <v>0.98722060353798124</v>
      </c>
      <c r="E16" s="4">
        <v>1.4731409017713366</v>
      </c>
      <c r="F16" s="4">
        <v>0.31001746724890833</v>
      </c>
      <c r="G16" s="4">
        <v>1.0309833333333331</v>
      </c>
      <c r="H16" s="4">
        <v>0.55698602794411178</v>
      </c>
      <c r="I16" s="26">
        <v>20.092449999999999</v>
      </c>
      <c r="J16" s="64"/>
      <c r="K16" s="64"/>
    </row>
    <row r="17" spans="1:11" s="7" customFormat="1" ht="15" x14ac:dyDescent="0.4">
      <c r="A17" s="16" t="s">
        <v>14</v>
      </c>
      <c r="B17" s="4">
        <v>0.11833708116186825</v>
      </c>
      <c r="C17" s="4">
        <v>0.45592253521126758</v>
      </c>
      <c r="D17" s="4">
        <v>1.4324817898022892</v>
      </c>
      <c r="E17" s="4">
        <v>2.7632214170692428</v>
      </c>
      <c r="F17" s="4">
        <v>0.12432096069868995</v>
      </c>
      <c r="G17" s="4">
        <v>1.2514333333333334</v>
      </c>
      <c r="H17" s="4">
        <v>0.24458083832335334</v>
      </c>
      <c r="I17" s="26">
        <v>53.655499999999996</v>
      </c>
      <c r="J17" s="64"/>
      <c r="K17" s="64"/>
    </row>
    <row r="18" spans="1:11" s="7" customFormat="1" ht="15" x14ac:dyDescent="0.4">
      <c r="A18" s="16" t="s">
        <v>13</v>
      </c>
      <c r="B18" s="4">
        <v>0.2550737778073815</v>
      </c>
      <c r="C18" s="4">
        <v>0.19580056338028168</v>
      </c>
      <c r="D18" s="4">
        <v>0.32080166493236217</v>
      </c>
      <c r="E18" s="4">
        <v>0.6422399355877616</v>
      </c>
      <c r="F18" s="4">
        <v>0.15186812227074237</v>
      </c>
      <c r="G18" s="4">
        <v>0.28361888888888892</v>
      </c>
      <c r="H18" s="4">
        <v>8.8592814371257489E-2</v>
      </c>
      <c r="I18" s="26">
        <v>21.942376666666668</v>
      </c>
      <c r="J18" s="64"/>
      <c r="K18" s="64"/>
    </row>
    <row r="19" spans="1:11" s="7" customFormat="1" ht="15" x14ac:dyDescent="0.4">
      <c r="A19" s="16" t="s">
        <v>12</v>
      </c>
      <c r="B19" s="4">
        <v>0.24135254601655376</v>
      </c>
      <c r="C19" s="4">
        <v>0.34946478873239434</v>
      </c>
      <c r="D19" s="4">
        <v>0.24460926118626436</v>
      </c>
      <c r="E19" s="4">
        <v>0.54059943639291463</v>
      </c>
      <c r="F19" s="4">
        <v>0.27887117903930131</v>
      </c>
      <c r="G19" s="4">
        <v>0.17023750000000001</v>
      </c>
      <c r="H19" s="4">
        <v>0.12911052894211578</v>
      </c>
      <c r="I19" s="26">
        <v>10.201545833333334</v>
      </c>
      <c r="J19" s="64"/>
      <c r="K19" s="64"/>
    </row>
    <row r="20" spans="1:11" s="7" customFormat="1" ht="15" x14ac:dyDescent="0.4">
      <c r="A20" s="16" t="s">
        <v>11</v>
      </c>
      <c r="B20" s="4">
        <v>0.18446299351236606</v>
      </c>
      <c r="C20" s="4">
        <v>0.46110028169014089</v>
      </c>
      <c r="D20" s="4">
        <v>0.65038251821019777</v>
      </c>
      <c r="E20" s="4">
        <v>0.88810628019323679</v>
      </c>
      <c r="F20" s="4">
        <v>0.42353886462882101</v>
      </c>
      <c r="G20" s="4">
        <v>0.6700166666666667</v>
      </c>
      <c r="H20" s="4">
        <v>1.4041327345309382</v>
      </c>
      <c r="I20" s="26">
        <v>52.207475000000002</v>
      </c>
      <c r="J20" s="64"/>
      <c r="K20" s="64"/>
    </row>
    <row r="21" spans="1:11" s="10" customFormat="1" ht="24.6" customHeight="1" thickBot="1" x14ac:dyDescent="0.45">
      <c r="A21" s="23" t="s">
        <v>20</v>
      </c>
      <c r="B21" s="24">
        <v>0.23842339441915048</v>
      </c>
      <c r="C21" s="24">
        <v>0.36381538862806473</v>
      </c>
      <c r="D21" s="24">
        <v>0.59025024472964127</v>
      </c>
      <c r="E21" s="24">
        <v>1.10180785173257</v>
      </c>
      <c r="F21" s="24">
        <v>0.23647683972181793</v>
      </c>
      <c r="G21" s="24">
        <v>0.58503007201646084</v>
      </c>
      <c r="H21" s="24">
        <v>0.36331011125896356</v>
      </c>
      <c r="I21" s="29">
        <v>34.31404231481482</v>
      </c>
      <c r="J21" s="67"/>
      <c r="K21" s="64"/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7DFB-671F-481F-9F51-3B725EDBF9A6}">
  <dimension ref="A1:I21"/>
  <sheetViews>
    <sheetView workbookViewId="0">
      <selection activeCell="D24" sqref="D24"/>
    </sheetView>
  </sheetViews>
  <sheetFormatPr defaultColWidth="19.375" defaultRowHeight="14.25" x14ac:dyDescent="0.4"/>
  <cols>
    <col min="1" max="1" width="31.125" style="41" customWidth="1"/>
    <col min="2" max="16384" width="19.375" style="41"/>
  </cols>
  <sheetData>
    <row r="1" spans="1:9" ht="20.25" x14ac:dyDescent="0.4">
      <c r="A1" s="11" t="s">
        <v>2</v>
      </c>
      <c r="B1" s="12" t="s">
        <v>29</v>
      </c>
      <c r="C1" s="12" t="s">
        <v>36</v>
      </c>
      <c r="D1" s="12" t="s">
        <v>35</v>
      </c>
      <c r="E1" s="12" t="s">
        <v>30</v>
      </c>
      <c r="F1" s="12" t="s">
        <v>31</v>
      </c>
      <c r="G1" s="13" t="s">
        <v>32</v>
      </c>
    </row>
    <row r="2" spans="1:9" ht="37.15" customHeight="1" x14ac:dyDescent="0.4">
      <c r="A2" s="14" t="s">
        <v>10</v>
      </c>
      <c r="B2" s="2" t="s">
        <v>34</v>
      </c>
      <c r="C2" s="2" t="s">
        <v>34</v>
      </c>
      <c r="D2" s="2" t="s">
        <v>34</v>
      </c>
      <c r="E2" s="2" t="s">
        <v>34</v>
      </c>
      <c r="F2" s="2" t="s">
        <v>34</v>
      </c>
      <c r="G2" s="15" t="s">
        <v>34</v>
      </c>
    </row>
    <row r="3" spans="1:9" ht="15" x14ac:dyDescent="0.4">
      <c r="A3" s="16"/>
      <c r="B3" s="3"/>
      <c r="C3" s="3"/>
      <c r="D3" s="3"/>
      <c r="E3" s="3"/>
      <c r="F3" s="3"/>
      <c r="G3" s="17"/>
    </row>
    <row r="4" spans="1:9" s="7" customFormat="1" ht="15" x14ac:dyDescent="0.4">
      <c r="A4" s="16" t="s">
        <v>26</v>
      </c>
      <c r="B4" s="4">
        <v>14.181393233398479</v>
      </c>
      <c r="C4" s="4">
        <v>1.2097757658067128</v>
      </c>
      <c r="D4" s="4">
        <v>12.971617467591766</v>
      </c>
      <c r="E4" s="4">
        <v>0.26303430590596288</v>
      </c>
      <c r="F4" s="4">
        <v>0.36669080635366558</v>
      </c>
      <c r="G4" s="18">
        <v>0.58005065354708429</v>
      </c>
      <c r="H4" s="66"/>
      <c r="I4" s="64"/>
    </row>
    <row r="5" spans="1:9" s="7" customFormat="1" ht="15" x14ac:dyDescent="0.4">
      <c r="A5" s="16" t="s">
        <v>25</v>
      </c>
      <c r="B5" s="4">
        <v>11.475633283470374</v>
      </c>
      <c r="C5" s="4">
        <v>1.6041971908155901</v>
      </c>
      <c r="D5" s="4">
        <v>9.8714360926547844</v>
      </c>
      <c r="E5" s="4">
        <v>0.40819368513908794</v>
      </c>
      <c r="F5" s="4">
        <v>0.2192984566372515</v>
      </c>
      <c r="G5" s="18">
        <v>0.97670504903925082</v>
      </c>
      <c r="H5" s="64"/>
      <c r="I5" s="64"/>
    </row>
    <row r="6" spans="1:9" s="7" customFormat="1" ht="15" x14ac:dyDescent="0.4">
      <c r="A6" s="16" t="s">
        <v>24</v>
      </c>
      <c r="B6" s="4">
        <v>14.961015694420849</v>
      </c>
      <c r="C6" s="4">
        <v>1.8236672203693522</v>
      </c>
      <c r="D6" s="4">
        <v>13.137348474051498</v>
      </c>
      <c r="E6" s="4">
        <v>3.3518404304550553E-2</v>
      </c>
      <c r="F6" s="4">
        <v>0.41394337632572864</v>
      </c>
      <c r="G6" s="18">
        <v>1.3762054397390731</v>
      </c>
      <c r="H6" s="64"/>
      <c r="I6" s="64"/>
    </row>
    <row r="7" spans="1:9" s="7" customFormat="1" ht="15" x14ac:dyDescent="0.4">
      <c r="A7" s="16" t="s">
        <v>23</v>
      </c>
      <c r="B7" s="4">
        <v>11.639547400432363</v>
      </c>
      <c r="C7" s="4">
        <v>1.8391746840033416</v>
      </c>
      <c r="D7" s="4">
        <v>9.8003727164290222</v>
      </c>
      <c r="E7" s="4">
        <v>0.10623873776003585</v>
      </c>
      <c r="F7" s="4">
        <v>0.63416311542713544</v>
      </c>
      <c r="G7" s="18">
        <v>1.0987728308161704</v>
      </c>
      <c r="H7" s="64"/>
      <c r="I7" s="64"/>
    </row>
    <row r="8" spans="1:9" s="7" customFormat="1" ht="15" x14ac:dyDescent="0.4">
      <c r="A8" s="16" t="s">
        <v>22</v>
      </c>
      <c r="B8" s="4">
        <v>7.9930975436062459</v>
      </c>
      <c r="C8" s="4">
        <v>0.84340170984181706</v>
      </c>
      <c r="D8" s="4">
        <v>7.1496958337644267</v>
      </c>
      <c r="E8" s="4">
        <v>7.2268984043886958E-2</v>
      </c>
      <c r="F8" s="4">
        <v>0.24022695801509353</v>
      </c>
      <c r="G8" s="18">
        <v>0.53090576778283638</v>
      </c>
      <c r="H8" s="66"/>
      <c r="I8" s="64"/>
    </row>
    <row r="9" spans="1:9" s="7" customFormat="1" ht="15" x14ac:dyDescent="0.4">
      <c r="A9" s="16" t="s">
        <v>21</v>
      </c>
      <c r="B9" s="4">
        <v>14.467887868735774</v>
      </c>
      <c r="C9" s="4">
        <v>2.3755738002110012</v>
      </c>
      <c r="D9" s="4">
        <v>12.092314068524773</v>
      </c>
      <c r="E9" s="4">
        <v>0.17214285395780979</v>
      </c>
      <c r="F9" s="4">
        <v>0.5601739954515782</v>
      </c>
      <c r="G9" s="18">
        <v>1.643256950801613</v>
      </c>
      <c r="H9" s="64"/>
      <c r="I9" s="64"/>
    </row>
    <row r="10" spans="1:9" s="10" customFormat="1" ht="23.45" customHeight="1" x14ac:dyDescent="0.4">
      <c r="A10" s="19" t="s">
        <v>27</v>
      </c>
      <c r="B10" s="6">
        <v>12.453095837344014</v>
      </c>
      <c r="C10" s="6">
        <v>1.6159650618413026</v>
      </c>
      <c r="D10" s="6">
        <v>10.837130775502713</v>
      </c>
      <c r="E10" s="6">
        <v>0.17589949518522233</v>
      </c>
      <c r="F10" s="6">
        <v>0.40574945136840873</v>
      </c>
      <c r="G10" s="20">
        <v>1.0343161152876712</v>
      </c>
      <c r="H10" s="64"/>
      <c r="I10" s="67"/>
    </row>
    <row r="11" spans="1:9" s="7" customFormat="1" ht="8.4499999999999993" customHeight="1" x14ac:dyDescent="0.4">
      <c r="A11" s="21"/>
      <c r="B11" s="64"/>
      <c r="C11" s="64"/>
      <c r="D11" s="64"/>
      <c r="E11" s="64"/>
      <c r="F11" s="64"/>
      <c r="G11" s="65"/>
      <c r="H11" s="64"/>
      <c r="I11" s="22"/>
    </row>
    <row r="12" spans="1:9" s="7" customFormat="1" ht="15" x14ac:dyDescent="0.4">
      <c r="A12" s="16" t="s">
        <v>19</v>
      </c>
      <c r="B12" s="4">
        <v>7.3520126207359784</v>
      </c>
      <c r="C12" s="4">
        <v>5.7277488866884019</v>
      </c>
      <c r="D12" s="4">
        <v>1.6242637340475765</v>
      </c>
      <c r="E12" s="4">
        <v>1.461157862610488</v>
      </c>
      <c r="F12" s="4">
        <v>0.51117978751379656</v>
      </c>
      <c r="G12" s="18">
        <v>3.7554112365641177</v>
      </c>
      <c r="H12" s="64"/>
      <c r="I12" s="64"/>
    </row>
    <row r="13" spans="1:9" s="7" customFormat="1" ht="15" x14ac:dyDescent="0.4">
      <c r="A13" s="16" t="s">
        <v>18</v>
      </c>
      <c r="B13" s="4">
        <v>3.6538531355686428</v>
      </c>
      <c r="C13" s="4">
        <v>2.7664853297948748</v>
      </c>
      <c r="D13" s="4">
        <v>1.2791723705028832</v>
      </c>
      <c r="E13" s="4">
        <v>0.30366982658225006</v>
      </c>
      <c r="F13" s="4">
        <v>0.57748129845415608</v>
      </c>
      <c r="G13" s="18">
        <v>1.885334204758468</v>
      </c>
      <c r="H13" s="64"/>
      <c r="I13" s="64"/>
    </row>
    <row r="14" spans="1:9" s="7" customFormat="1" ht="15" x14ac:dyDescent="0.4">
      <c r="A14" s="16" t="s">
        <v>17</v>
      </c>
      <c r="B14" s="4">
        <v>6.6080703820041515</v>
      </c>
      <c r="C14" s="4">
        <v>5.8568669792533052</v>
      </c>
      <c r="D14" s="4">
        <v>1.888435335951514</v>
      </c>
      <c r="E14" s="4">
        <v>1.4618940793602659</v>
      </c>
      <c r="F14" s="4">
        <v>0.56067149914181036</v>
      </c>
      <c r="G14" s="18">
        <v>3.8343014007512282</v>
      </c>
      <c r="H14" s="64"/>
      <c r="I14" s="64"/>
    </row>
    <row r="15" spans="1:9" s="7" customFormat="1" ht="15" x14ac:dyDescent="0.4">
      <c r="A15" s="16" t="s">
        <v>16</v>
      </c>
      <c r="B15" s="4">
        <v>6.2502212915506732</v>
      </c>
      <c r="C15" s="4">
        <v>1.6340632512107753</v>
      </c>
      <c r="D15" s="4">
        <v>4.6161580403398981</v>
      </c>
      <c r="E15" s="4">
        <v>0.48266346792172016</v>
      </c>
      <c r="F15" s="4">
        <v>0.61034082095962394</v>
      </c>
      <c r="G15" s="18">
        <v>0.54105896232943174</v>
      </c>
      <c r="H15" s="66"/>
      <c r="I15" s="64"/>
    </row>
    <row r="16" spans="1:9" s="7" customFormat="1" ht="15" x14ac:dyDescent="0.4">
      <c r="A16" s="16" t="s">
        <v>15</v>
      </c>
      <c r="B16" s="4">
        <v>6.4667114634666572</v>
      </c>
      <c r="C16" s="4">
        <v>0.7583695125575366</v>
      </c>
      <c r="D16" s="4">
        <v>5.7083419509091211</v>
      </c>
      <c r="E16" s="4">
        <v>7.6667610444092482E-2</v>
      </c>
      <c r="F16" s="4">
        <v>0.28117407341982742</v>
      </c>
      <c r="G16" s="18">
        <v>0.40052782869361653</v>
      </c>
      <c r="H16" s="64"/>
      <c r="I16" s="64"/>
    </row>
    <row r="17" spans="1:9" s="7" customFormat="1" ht="15" x14ac:dyDescent="0.4">
      <c r="A17" s="16" t="s">
        <v>14</v>
      </c>
      <c r="B17" s="4">
        <v>8.1452300491822633</v>
      </c>
      <c r="C17" s="4">
        <v>1.1218446539283207</v>
      </c>
      <c r="D17" s="4">
        <v>7.0233853952539418</v>
      </c>
      <c r="E17" s="4">
        <v>0.15408580227290047</v>
      </c>
      <c r="F17" s="4">
        <v>0.57470803872770448</v>
      </c>
      <c r="G17" s="18">
        <v>0.3930508129277156</v>
      </c>
      <c r="H17" s="64"/>
      <c r="I17" s="64"/>
    </row>
    <row r="18" spans="1:9" s="7" customFormat="1" ht="15" x14ac:dyDescent="0.4">
      <c r="A18" s="16" t="s">
        <v>13</v>
      </c>
      <c r="B18" s="4">
        <v>3.9103447822316104</v>
      </c>
      <c r="C18" s="4">
        <v>1.1175602832953659</v>
      </c>
      <c r="D18" s="4">
        <v>2.792784498936244</v>
      </c>
      <c r="E18" s="4">
        <v>0.21674999335827758</v>
      </c>
      <c r="F18" s="4">
        <v>0.24999770430759599</v>
      </c>
      <c r="G18" s="18">
        <v>0.65081258562949251</v>
      </c>
      <c r="H18" s="64"/>
      <c r="I18" s="64"/>
    </row>
    <row r="19" spans="1:9" s="7" customFormat="1" ht="15" x14ac:dyDescent="0.4">
      <c r="A19" s="16" t="s">
        <v>12</v>
      </c>
      <c r="B19" s="4">
        <v>2.8367311157919142</v>
      </c>
      <c r="C19" s="4">
        <v>0.85464544418406008</v>
      </c>
      <c r="D19" s="4">
        <v>1.9820856716078539</v>
      </c>
      <c r="E19" s="4">
        <v>0.14447834970329523</v>
      </c>
      <c r="F19" s="4">
        <v>0.10932822474324792</v>
      </c>
      <c r="G19" s="18">
        <v>0.6008388697375171</v>
      </c>
      <c r="H19" s="66"/>
      <c r="I19" s="64"/>
    </row>
    <row r="20" spans="1:9" s="7" customFormat="1" ht="15" x14ac:dyDescent="0.4">
      <c r="A20" s="16" t="s">
        <v>11</v>
      </c>
      <c r="B20" s="4">
        <v>5.3547977593530511</v>
      </c>
      <c r="C20" s="4">
        <v>2.5512094488749746</v>
      </c>
      <c r="D20" s="4">
        <v>2.803588310478077</v>
      </c>
      <c r="E20" s="4">
        <v>0.53515724841863799</v>
      </c>
      <c r="F20" s="4">
        <v>0.77953697890835105</v>
      </c>
      <c r="G20" s="18">
        <v>1.2365152215479853</v>
      </c>
      <c r="H20" s="64"/>
      <c r="I20" s="64"/>
    </row>
    <row r="21" spans="1:9" s="10" customFormat="1" ht="21" customHeight="1" thickBot="1" x14ac:dyDescent="0.45">
      <c r="A21" s="23" t="s">
        <v>20</v>
      </c>
      <c r="B21" s="24">
        <v>5.6197747333205497</v>
      </c>
      <c r="C21" s="24">
        <v>2.4876437544208461</v>
      </c>
      <c r="D21" s="24">
        <v>3.3020239231141231</v>
      </c>
      <c r="E21" s="24">
        <v>0.53739158229688089</v>
      </c>
      <c r="F21" s="24">
        <v>0.47271315846401257</v>
      </c>
      <c r="G21" s="25">
        <v>1.4775390136599524</v>
      </c>
      <c r="H21" s="67"/>
      <c r="I21" s="67"/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cover</vt:lpstr>
      <vt:lpstr>Fig. 2</vt:lpstr>
      <vt:lpstr>Fig. 3</vt:lpstr>
      <vt:lpstr>Fig. 5</vt:lpstr>
      <vt:lpstr>Fig. S2</vt:lpstr>
      <vt:lpstr>Fig. S3</vt:lpstr>
      <vt:lpstr>Table S1</vt:lpstr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Iizuka</dc:creator>
  <cp:lastModifiedBy>iizuk</cp:lastModifiedBy>
  <dcterms:created xsi:type="dcterms:W3CDTF">2021-02-01T22:56:56Z</dcterms:created>
  <dcterms:modified xsi:type="dcterms:W3CDTF">2022-06-15T04:00:23Z</dcterms:modified>
</cp:coreProperties>
</file>