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Yukiko Abe\Dropbox\0_JILPT2024\0_発効日割引\EXCEL\"/>
    </mc:Choice>
  </mc:AlternateContent>
  <xr:revisionPtr revIDLastSave="0" documentId="13_ncr:1_{FCCEEAF8-D021-4F60-BE66-2D90F4186227}" xr6:coauthVersionLast="47" xr6:coauthVersionMax="47" xr10:uidLastSave="{00000000-0000-0000-0000-000000000000}"/>
  <bookViews>
    <workbookView xWindow="-110" yWindow="-110" windowWidth="19420" windowHeight="11500" xr2:uid="{2FC70F8E-372D-42A5-A612-7796E9D4D274}"/>
  </bookViews>
  <sheets>
    <sheet name="Sheet1" sheetId="1" r:id="rId1"/>
    <sheet name="説明explanatio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8" i="1" l="1"/>
  <c r="O47" i="1"/>
  <c r="O46" i="1"/>
  <c r="O45" i="1"/>
  <c r="O44" i="1"/>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11" i="1"/>
  <c r="O10" i="1"/>
  <c r="O9" i="1"/>
  <c r="O8" i="1"/>
  <c r="O7" i="1"/>
  <c r="O6" i="1"/>
  <c r="O5" i="1"/>
  <c r="O4" i="1"/>
  <c r="O3" i="1"/>
  <c r="O2" i="1"/>
  <c r="I11" i="1"/>
  <c r="I48" i="1"/>
  <c r="I47" i="1"/>
  <c r="I46" i="1"/>
  <c r="I43" i="1"/>
  <c r="I42" i="1"/>
  <c r="I41" i="1"/>
  <c r="I40" i="1"/>
  <c r="I39" i="1"/>
  <c r="I38" i="1"/>
  <c r="I45" i="1"/>
  <c r="I44" i="1"/>
  <c r="I37" i="1"/>
  <c r="I8" i="1"/>
  <c r="I36" i="1"/>
  <c r="I35" i="1"/>
  <c r="I34" i="1"/>
  <c r="I33" i="1"/>
  <c r="I32" i="1"/>
  <c r="I31" i="1"/>
  <c r="I30" i="1"/>
  <c r="I29" i="1"/>
  <c r="I28" i="1"/>
  <c r="I27" i="1"/>
  <c r="I26" i="1"/>
  <c r="I25" i="1"/>
  <c r="I24" i="1"/>
  <c r="I23" i="1"/>
  <c r="I22" i="1"/>
  <c r="I21" i="1"/>
  <c r="I20" i="1"/>
  <c r="I19" i="1"/>
  <c r="I18" i="1"/>
  <c r="I17" i="1"/>
  <c r="I16" i="1"/>
  <c r="I15" i="1"/>
  <c r="I14" i="1"/>
  <c r="I13" i="1"/>
  <c r="I12" i="1"/>
  <c r="I10" i="1"/>
  <c r="I9" i="1"/>
  <c r="I7" i="1"/>
  <c r="I6" i="1"/>
  <c r="L4" i="1"/>
  <c r="M4" i="1" s="1"/>
  <c r="I5" i="1"/>
  <c r="I4" i="1"/>
  <c r="I3" i="1"/>
  <c r="I2" i="1"/>
  <c r="J1" i="1"/>
  <c r="L48" i="1" s="1"/>
  <c r="M48" i="1" s="1"/>
  <c r="L26" i="1" l="1"/>
  <c r="M26" i="1" s="1"/>
  <c r="L25" i="1"/>
  <c r="M25" i="1" s="1"/>
  <c r="L27" i="1"/>
  <c r="M27" i="1" s="1"/>
  <c r="L8" i="1"/>
  <c r="M8" i="1" s="1"/>
  <c r="L33" i="1"/>
  <c r="M33" i="1" s="1"/>
  <c r="L10" i="1"/>
  <c r="M10" i="1" s="1"/>
  <c r="L9" i="1"/>
  <c r="M9" i="1" s="1"/>
  <c r="L34" i="1"/>
  <c r="M34" i="1" s="1"/>
  <c r="L41" i="1"/>
  <c r="M41" i="1" s="1"/>
  <c r="L17" i="1"/>
  <c r="M17" i="1" s="1"/>
  <c r="L35" i="1"/>
  <c r="M35" i="1" s="1"/>
  <c r="L2" i="1"/>
  <c r="M2" i="1" s="1"/>
  <c r="L42" i="1"/>
  <c r="M42" i="1" s="1"/>
  <c r="L18" i="1"/>
  <c r="M18" i="1" s="1"/>
  <c r="L11" i="1"/>
  <c r="M11" i="1" s="1"/>
  <c r="L3" i="1"/>
  <c r="M3" i="1" s="1"/>
  <c r="L43" i="1"/>
  <c r="M43" i="1" s="1"/>
  <c r="L19" i="1"/>
  <c r="M19" i="1" s="1"/>
  <c r="L5" i="1"/>
  <c r="M5" i="1" s="1"/>
  <c r="L12" i="1"/>
  <c r="M12" i="1" s="1"/>
  <c r="L20" i="1"/>
  <c r="M20" i="1" s="1"/>
  <c r="L28" i="1"/>
  <c r="M28" i="1" s="1"/>
  <c r="L36" i="1"/>
  <c r="M36" i="1" s="1"/>
  <c r="L44" i="1"/>
  <c r="M44" i="1" s="1"/>
  <c r="L13" i="1"/>
  <c r="M13" i="1" s="1"/>
  <c r="L21" i="1"/>
  <c r="M21" i="1" s="1"/>
  <c r="L29" i="1"/>
  <c r="M29" i="1" s="1"/>
  <c r="L37" i="1"/>
  <c r="M37" i="1" s="1"/>
  <c r="L45" i="1"/>
  <c r="M45" i="1" s="1"/>
  <c r="L14" i="1"/>
  <c r="M14" i="1" s="1"/>
  <c r="L22" i="1"/>
  <c r="M22" i="1" s="1"/>
  <c r="L30" i="1"/>
  <c r="M30" i="1" s="1"/>
  <c r="L38" i="1"/>
  <c r="M38" i="1" s="1"/>
  <c r="L46" i="1"/>
  <c r="M46" i="1" s="1"/>
  <c r="L6" i="1"/>
  <c r="M6" i="1" s="1"/>
  <c r="L15" i="1"/>
  <c r="M15" i="1" s="1"/>
  <c r="L23" i="1"/>
  <c r="M23" i="1" s="1"/>
  <c r="L31" i="1"/>
  <c r="M31" i="1" s="1"/>
  <c r="L39" i="1"/>
  <c r="M39" i="1" s="1"/>
  <c r="L47" i="1"/>
  <c r="M47" i="1" s="1"/>
  <c r="L7" i="1"/>
  <c r="M7" i="1" s="1"/>
  <c r="L16" i="1"/>
  <c r="M16" i="1" s="1"/>
  <c r="L24" i="1"/>
  <c r="M24" i="1" s="1"/>
  <c r="L32" i="1"/>
  <c r="M32" i="1" s="1"/>
  <c r="L40" i="1"/>
  <c r="M40" i="1" s="1"/>
</calcChain>
</file>

<file path=xl/sharedStrings.xml><?xml version="1.0" encoding="utf-8"?>
<sst xmlns="http://schemas.openxmlformats.org/spreadsheetml/2006/main" count="162" uniqueCount="92">
  <si>
    <t>B</t>
    <phoneticPr fontId="1"/>
  </si>
  <si>
    <t>C</t>
    <phoneticPr fontId="1"/>
  </si>
  <si>
    <t>A</t>
    <phoneticPr fontId="1"/>
  </si>
  <si>
    <t>発効月</t>
    <rPh sb="0" eb="2">
      <t>ハッコウ</t>
    </rPh>
    <rPh sb="2" eb="3">
      <t>ツキ</t>
    </rPh>
    <phoneticPr fontId="1"/>
  </si>
  <si>
    <t>発効日</t>
    <rPh sb="0" eb="3">
      <t>ハッコウビ</t>
    </rPh>
    <phoneticPr fontId="1"/>
  </si>
  <si>
    <t>ランク</t>
    <phoneticPr fontId="1"/>
  </si>
  <si>
    <t>引き上げ額</t>
    <rPh sb="0" eb="1">
      <t>ヒ</t>
    </rPh>
    <rPh sb="2" eb="3">
      <t>ア</t>
    </rPh>
    <rPh sb="4" eb="5">
      <t>ガク</t>
    </rPh>
    <phoneticPr fontId="1"/>
  </si>
  <si>
    <t>上乗せ</t>
    <rPh sb="0" eb="2">
      <t>ウワノ</t>
    </rPh>
    <phoneticPr fontId="1"/>
  </si>
  <si>
    <t>県</t>
    <rPh sb="0" eb="1">
      <t>ケン</t>
    </rPh>
    <phoneticPr fontId="1"/>
  </si>
  <si>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</si>
  <si>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</si>
  <si>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</si>
  <si>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</si>
  <si>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</si>
  <si>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</si>
  <si>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</si>
  <si>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</si>
  <si>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</si>
  <si>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</si>
  <si>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</si>
  <si>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</si>
  <si>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</si>
  <si>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</si>
  <si>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</si>
  <si>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</si>
  <si>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</si>
  <si>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</si>
  <si>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</si>
  <si>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</si>
  <si>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</si>
  <si>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</si>
  <si>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</si>
  <si>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</si>
  <si>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</si>
  <si>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</si>
  <si>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</si>
  <si>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</si>
  <si>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</si>
  <si>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</si>
  <si>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</si>
  <si>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</si>
  <si>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</si>
  <si>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</si>
  <si>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</si>
  <si>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</si>
  <si>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</si>
  <si>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</si>
  <si>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</si>
  <si>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</si>
  <si>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</si>
  <si>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</si>
  <si>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</si>
  <si>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</si>
  <si>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</si>
  <si>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</si>
  <si>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</si>
  <si>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日付</t>
    <rPh sb="0" eb="2">
      <t>ヒヅケ</t>
    </rPh>
    <phoneticPr fontId="1"/>
  </si>
  <si>
    <t>県名漢字</t>
    <rPh sb="0" eb="2">
      <t>ケンメイ</t>
    </rPh>
    <rPh sb="2" eb="4">
      <t>カンジ</t>
    </rPh>
    <phoneticPr fontId="1"/>
  </si>
  <si>
    <t>日数</t>
    <rPh sb="0" eb="2">
      <t>ニッスウ</t>
    </rPh>
    <phoneticPr fontId="1"/>
  </si>
  <si>
    <t>割り引いた引上げ</t>
    <rPh sb="0" eb="1">
      <t>ワ</t>
    </rPh>
    <rPh sb="2" eb="3">
      <t>ビ</t>
    </rPh>
    <rPh sb="5" eb="7">
      <t>ヒキア</t>
    </rPh>
    <phoneticPr fontId="1"/>
  </si>
  <si>
    <t>Sheet1では、発効日遅れの影響を割り引いた金額を計算できるようになっています。結果が「割り引いた引上げ」の列の金額です。</t>
    <rPh sb="9" eb="12">
      <t>ハッコウビ</t>
    </rPh>
    <rPh sb="12" eb="13">
      <t>オク</t>
    </rPh>
    <rPh sb="15" eb="17">
      <t>エイキョウ</t>
    </rPh>
    <rPh sb="18" eb="19">
      <t>ワ</t>
    </rPh>
    <rPh sb="20" eb="21">
      <t>ビ</t>
    </rPh>
    <rPh sb="23" eb="25">
      <t>キンガク</t>
    </rPh>
    <rPh sb="26" eb="28">
      <t>ケイサン</t>
    </rPh>
    <rPh sb="41" eb="43">
      <t>ケッカ</t>
    </rPh>
    <rPh sb="45" eb="46">
      <t>ワ</t>
    </rPh>
    <rPh sb="47" eb="48">
      <t>ビ</t>
    </rPh>
    <rPh sb="50" eb="52">
      <t>ヒキア</t>
    </rPh>
    <rPh sb="55" eb="56">
      <t>レツ</t>
    </rPh>
    <rPh sb="57" eb="59">
      <t>キンガク</t>
    </rPh>
    <phoneticPr fontId="1"/>
  </si>
  <si>
    <t>漢字表記の県名</t>
    <rPh sb="0" eb="2">
      <t>カンジ</t>
    </rPh>
    <rPh sb="2" eb="4">
      <t>ヒョウキ</t>
    </rPh>
    <rPh sb="5" eb="7">
      <t>ケンメイ</t>
    </rPh>
    <phoneticPr fontId="1"/>
  </si>
  <si>
    <t>県番号</t>
    <rPh sb="0" eb="1">
      <t>ケン</t>
    </rPh>
    <rPh sb="1" eb="3">
      <t>バンゴウ</t>
    </rPh>
    <phoneticPr fontId="1"/>
  </si>
  <si>
    <t>最低賃金のランク</t>
    <rPh sb="0" eb="4">
      <t>サイテイチンギン</t>
    </rPh>
    <phoneticPr fontId="1"/>
  </si>
  <si>
    <t>2025年引き上げ額</t>
    <rPh sb="4" eb="5">
      <t>ネン</t>
    </rPh>
    <rPh sb="5" eb="6">
      <t>ヒ</t>
    </rPh>
    <rPh sb="7" eb="8">
      <t>ア</t>
    </rPh>
    <rPh sb="9" eb="10">
      <t>ガク</t>
    </rPh>
    <phoneticPr fontId="1"/>
  </si>
  <si>
    <t>2025年上乗せ額</t>
    <rPh sb="4" eb="5">
      <t>ネン</t>
    </rPh>
    <rPh sb="5" eb="7">
      <t>ウワノ</t>
    </rPh>
    <rPh sb="8" eb="9">
      <t>ガク</t>
    </rPh>
    <phoneticPr fontId="1"/>
  </si>
  <si>
    <t>日付のエクセル関数での表示</t>
    <rPh sb="0" eb="2">
      <t>ヒヅケ</t>
    </rPh>
    <rPh sb="7" eb="9">
      <t>カンスウ</t>
    </rPh>
    <rPh sb="11" eb="13">
      <t>ヒョウジ</t>
    </rPh>
    <phoneticPr fontId="1"/>
  </si>
  <si>
    <t>発効後2026年9月30日までの日数</t>
    <rPh sb="0" eb="2">
      <t>ハッコウ</t>
    </rPh>
    <rPh sb="2" eb="3">
      <t>ゴ</t>
    </rPh>
    <rPh sb="7" eb="8">
      <t>ネン</t>
    </rPh>
    <rPh sb="9" eb="10">
      <t>ガツ</t>
    </rPh>
    <rPh sb="12" eb="13">
      <t>ニチ</t>
    </rPh>
    <rPh sb="16" eb="18">
      <t>ニッスウ</t>
    </rPh>
    <phoneticPr fontId="1"/>
  </si>
  <si>
    <t>割り引いた引上げ試算額</t>
    <rPh sb="0" eb="1">
      <t>ワ</t>
    </rPh>
    <rPh sb="2" eb="3">
      <t>ビ</t>
    </rPh>
    <rPh sb="5" eb="7">
      <t>ヒキア</t>
    </rPh>
    <rPh sb="8" eb="10">
      <t>シサン</t>
    </rPh>
    <rPh sb="10" eb="11">
      <t>ガク</t>
    </rPh>
    <phoneticPr fontId="1"/>
  </si>
  <si>
    <t>*変数の説明</t>
    <rPh sb="1" eb="3">
      <t>ヘンスウ</t>
    </rPh>
    <rPh sb="4" eb="6">
      <t>セツメイ</t>
    </rPh>
    <phoneticPr fontId="1"/>
  </si>
  <si>
    <t>Sheet1の一行目の変数名</t>
    <rPh sb="7" eb="10">
      <t>イチギョウメ</t>
    </rPh>
    <rPh sb="11" eb="14">
      <t>ヘンスウメイ</t>
    </rPh>
    <phoneticPr fontId="1"/>
  </si>
  <si>
    <t>変数の定義</t>
    <rPh sb="0" eb="2">
      <t>ヘンスウ</t>
    </rPh>
    <rPh sb="3" eb="5">
      <t>テイギ</t>
    </rPh>
    <phoneticPr fontId="1"/>
  </si>
  <si>
    <t>mw2024</t>
    <phoneticPr fontId="1"/>
  </si>
  <si>
    <t>level_mw</t>
    <phoneticPr fontId="1"/>
  </si>
  <si>
    <t>2024年最低賃金</t>
    <rPh sb="4" eb="5">
      <t>ネン</t>
    </rPh>
    <rPh sb="5" eb="7">
      <t>サイテイ</t>
    </rPh>
    <rPh sb="7" eb="9">
      <t>チンギン</t>
    </rPh>
    <phoneticPr fontId="1"/>
  </si>
  <si>
    <t>発効日で割り引いた最低賃金</t>
    <rPh sb="0" eb="3">
      <t>ハッコウビ</t>
    </rPh>
    <rPh sb="4" eb="5">
      <t>ワ</t>
    </rPh>
    <rPh sb="6" eb="7">
      <t>ビ</t>
    </rPh>
    <rPh sb="9" eb="11">
      <t>サイテイ</t>
    </rPh>
    <rPh sb="11" eb="13">
      <t>チンギン</t>
    </rPh>
    <phoneticPr fontId="1"/>
  </si>
  <si>
    <t>Variable description</t>
    <phoneticPr fontId="1"/>
  </si>
  <si>
    <t>Row 1 of Sheet1</t>
    <phoneticPr fontId="1"/>
  </si>
  <si>
    <t>Variable definition</t>
    <phoneticPr fontId="1"/>
  </si>
  <si>
    <t xml:space="preserve">prefecture name </t>
    <phoneticPr fontId="1"/>
  </si>
  <si>
    <t>prefecture number</t>
    <phoneticPr fontId="1"/>
  </si>
  <si>
    <t>Rank of Minimum wage</t>
    <phoneticPr fontId="1"/>
  </si>
  <si>
    <t>increase in 2025</t>
    <phoneticPr fontId="1"/>
  </si>
  <si>
    <t>additional increase by prefectures in 2025</t>
    <phoneticPr fontId="1"/>
  </si>
  <si>
    <t>Month of the new minimum becomes effective</t>
    <phoneticPr fontId="1"/>
  </si>
  <si>
    <t>Day of the Month of the new minimum becomes effective</t>
    <phoneticPr fontId="1"/>
  </si>
  <si>
    <t>Date shown using Excel's date function</t>
    <phoneticPr fontId="1"/>
  </si>
  <si>
    <t>The number of days from the effective date to 2026/9/30</t>
    <phoneticPr fontId="1"/>
  </si>
  <si>
    <t>Minimum wage in 2024</t>
    <phoneticPr fontId="1"/>
  </si>
  <si>
    <t>In Sheet1, the prefectural minimum wages reflecting delayed effective dates are derived.</t>
  </si>
  <si>
    <t>Minimum wage in 2025 reflecting the delayed effective date</t>
    <phoneticPr fontId="1"/>
  </si>
  <si>
    <t>Increase discounted by considering the delayed effective date</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</si>
</sst>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
    <xf numFmtId="0" fontId="0" fillId="0" borderId="0" xfId="0">
      <alignment vertical="center"/>
    </xf>
    <xf numFmtId="14" fontId="0" fillId="0" borderId="0" xfId="0" applyNumberFormat="1">
      <alignment vertical="center"/>
    </xf>
    <xf numFmtId="0" fontId="0" fillId="0" borderId="0" xfId="0" applyAlignment="1">
      <alignment horizontal="center" vertical="center"/>
    </xf>
    <xf numFmtId="0" fontId="0" fillId="2" borderId="1" xfId="0" applyFill="1" applyBorder="1" applyAlignment="1">
      <alignment vertical="center" wrapText="1"/>
    </xf>
    <xf numFmtId="14" fontId="0" fillId="2" borderId="1" xfId="0" applyNumberFormat="1" applyFill="1" applyBorder="1" applyAlignment="1">
      <alignment vertical="center" wrapText="1"/>
    </xf>
    <xf numFmtId="0" fontId="0" fillId="0" borderId="1"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59ED9-1866-44A2-8F6D-128FFDEA04BD}">
  <dimension ref="A1:O48"/>
  <sheetViews>
    <sheetView tabSelected="1" workbookViewId="0">
      <selection activeCell="Q8" sqref="Q8"/>
    </sheetView>
  </sheetViews>
  <sheetFormatPr defaultRowHeight="18" x14ac:dyDescent="0.55000000000000004"/>
  <cols>
    <col min="9" max="9" width="11.75" customWidth="1"/>
    <col min="10" max="10" width="10" bestFit="1" customWidth="1"/>
    <col min="11" max="11" width="11.08203125" bestFit="1" customWidth="1"/>
  </cols>
  <sheetData>
    <row r="1" spans="1:15" x14ac:dyDescent="0.55000000000000004">
      <c r="A1" t="s">
        <v>57</v>
      </c>
      <c r="B1" t="s">
        <v>8</v>
      </c>
      <c r="C1" t="s">
        <v>5</v>
      </c>
      <c r="D1" t="s">
        <v>6</v>
      </c>
      <c r="E1" t="s">
        <v>7</v>
      </c>
      <c r="F1" t="s">
        <v>3</v>
      </c>
      <c r="G1" t="s">
        <v>4</v>
      </c>
      <c r="I1" t="s">
        <v>56</v>
      </c>
      <c r="J1" s="1">
        <f>DATE(2026,9,30)</f>
        <v>46295</v>
      </c>
      <c r="L1" t="s">
        <v>58</v>
      </c>
      <c r="M1" t="s">
        <v>59</v>
      </c>
      <c r="N1" t="s">
        <v>72</v>
      </c>
      <c r="O1" t="s">
        <v>73</v>
      </c>
    </row>
    <row r="2" spans="1:15" x14ac:dyDescent="0.55000000000000004">
      <c r="A2" s="2" t="s">
        <v>9</v>
      </c>
      <c r="B2">
        <v>1</v>
      </c>
      <c r="C2" t="s">
        <v>0</v>
      </c>
      <c r="D2">
        <v>65</v>
      </c>
      <c r="E2">
        <v>2</v>
      </c>
      <c r="F2">
        <v>10</v>
      </c>
      <c r="G2">
        <v>4</v>
      </c>
      <c r="I2" s="1">
        <f>DATE(2025,F2,G2)</f>
        <v>45934</v>
      </c>
      <c r="K2" s="1"/>
      <c r="L2">
        <f>_xlfn.DAYS(J$1,I2)</f>
        <v>361</v>
      </c>
      <c r="M2">
        <f t="shared" ref="M2:M48" si="0">D2*(L2+1)/365</f>
        <v>64.465753424657535</v>
      </c>
      <c r="N2">
        <v>1010</v>
      </c>
      <c r="O2">
        <f>M2+N2</f>
        <v>1074.4657534246576</v>
      </c>
    </row>
    <row r="3" spans="1:15" x14ac:dyDescent="0.55000000000000004">
      <c r="A3" s="2" t="s">
        <v>10</v>
      </c>
      <c r="B3">
        <v>2</v>
      </c>
      <c r="C3" t="s">
        <v>1</v>
      </c>
      <c r="D3">
        <v>76</v>
      </c>
      <c r="E3">
        <v>12</v>
      </c>
      <c r="F3">
        <v>11</v>
      </c>
      <c r="G3">
        <v>21</v>
      </c>
      <c r="I3" s="1">
        <f>DATE(2025,F3,G3)</f>
        <v>45982</v>
      </c>
      <c r="L3">
        <f t="shared" ref="L3:L48" si="1">_xlfn.DAYS(J$1,I3)</f>
        <v>313</v>
      </c>
      <c r="M3">
        <f t="shared" si="0"/>
        <v>65.38082191780822</v>
      </c>
      <c r="N3">
        <v>953</v>
      </c>
      <c r="O3">
        <f t="shared" ref="O3:O48" si="2">M3+N3</f>
        <v>1018.3808219178082</v>
      </c>
    </row>
    <row r="4" spans="1:15" x14ac:dyDescent="0.55000000000000004">
      <c r="A4" s="2" t="s">
        <v>11</v>
      </c>
      <c r="B4">
        <v>3</v>
      </c>
      <c r="C4" t="s">
        <v>1</v>
      </c>
      <c r="D4">
        <v>79</v>
      </c>
      <c r="E4">
        <v>16</v>
      </c>
      <c r="F4">
        <v>12</v>
      </c>
      <c r="G4">
        <v>1</v>
      </c>
      <c r="I4" s="1">
        <f>DATE(2025,F4,G4)</f>
        <v>45992</v>
      </c>
      <c r="L4">
        <f t="shared" si="1"/>
        <v>303</v>
      </c>
      <c r="M4">
        <f t="shared" si="0"/>
        <v>65.797260273972597</v>
      </c>
      <c r="N4">
        <v>952</v>
      </c>
      <c r="O4">
        <f t="shared" si="2"/>
        <v>1017.7972602739726</v>
      </c>
    </row>
    <row r="5" spans="1:15" x14ac:dyDescent="0.55000000000000004">
      <c r="A5" s="2" t="s">
        <v>12</v>
      </c>
      <c r="B5">
        <v>4</v>
      </c>
      <c r="C5" t="s">
        <v>0</v>
      </c>
      <c r="D5">
        <v>65</v>
      </c>
      <c r="E5">
        <v>2</v>
      </c>
      <c r="F5">
        <v>10</v>
      </c>
      <c r="G5">
        <v>4</v>
      </c>
      <c r="I5" s="1">
        <f>DATE(2025,F5,G5)</f>
        <v>45934</v>
      </c>
      <c r="L5">
        <f t="shared" si="1"/>
        <v>361</v>
      </c>
      <c r="M5">
        <f t="shared" si="0"/>
        <v>64.465753424657535</v>
      </c>
      <c r="N5">
        <v>973</v>
      </c>
      <c r="O5">
        <f t="shared" si="2"/>
        <v>1037.4657534246576</v>
      </c>
    </row>
    <row r="6" spans="1:15" x14ac:dyDescent="0.55000000000000004">
      <c r="A6" s="2" t="s">
        <v>13</v>
      </c>
      <c r="B6">
        <v>5</v>
      </c>
      <c r="C6" t="s">
        <v>1</v>
      </c>
      <c r="D6">
        <v>80</v>
      </c>
      <c r="E6">
        <v>16</v>
      </c>
      <c r="F6">
        <v>3</v>
      </c>
      <c r="G6">
        <v>31</v>
      </c>
      <c r="I6" s="1">
        <f>DATE(2026,F6,G6)</f>
        <v>46112</v>
      </c>
      <c r="L6">
        <f t="shared" si="1"/>
        <v>183</v>
      </c>
      <c r="M6">
        <f t="shared" si="0"/>
        <v>40.328767123287669</v>
      </c>
      <c r="N6">
        <v>951</v>
      </c>
      <c r="O6">
        <f t="shared" si="2"/>
        <v>991.32876712328766</v>
      </c>
    </row>
    <row r="7" spans="1:15" x14ac:dyDescent="0.55000000000000004">
      <c r="A7" s="2" t="s">
        <v>14</v>
      </c>
      <c r="B7">
        <v>6</v>
      </c>
      <c r="C7" t="s">
        <v>1</v>
      </c>
      <c r="D7">
        <v>77</v>
      </c>
      <c r="E7">
        <v>13</v>
      </c>
      <c r="F7">
        <v>12</v>
      </c>
      <c r="G7">
        <v>23</v>
      </c>
      <c r="I7" s="1">
        <f>DATE(2025,F7,G7)</f>
        <v>46014</v>
      </c>
      <c r="L7">
        <f t="shared" si="1"/>
        <v>281</v>
      </c>
      <c r="M7">
        <f t="shared" si="0"/>
        <v>59.490410958904107</v>
      </c>
      <c r="N7">
        <v>955</v>
      </c>
      <c r="O7">
        <f t="shared" si="2"/>
        <v>1014.4904109589041</v>
      </c>
    </row>
    <row r="8" spans="1:15" x14ac:dyDescent="0.55000000000000004">
      <c r="A8" s="2" t="s">
        <v>15</v>
      </c>
      <c r="B8">
        <v>7</v>
      </c>
      <c r="C8" t="s">
        <v>0</v>
      </c>
      <c r="D8">
        <v>78</v>
      </c>
      <c r="E8">
        <v>14</v>
      </c>
      <c r="F8">
        <v>1</v>
      </c>
      <c r="G8">
        <v>1</v>
      </c>
      <c r="I8" s="1">
        <f>DATE(2026,F8,G8)</f>
        <v>46023</v>
      </c>
      <c r="L8">
        <f t="shared" si="1"/>
        <v>272</v>
      </c>
      <c r="M8">
        <f t="shared" si="0"/>
        <v>58.339726027397262</v>
      </c>
      <c r="N8">
        <v>955</v>
      </c>
      <c r="O8">
        <f t="shared" si="2"/>
        <v>1013.3397260273973</v>
      </c>
    </row>
    <row r="9" spans="1:15" x14ac:dyDescent="0.55000000000000004">
      <c r="A9" s="2" t="s">
        <v>16</v>
      </c>
      <c r="B9">
        <v>8</v>
      </c>
      <c r="C9" t="s">
        <v>0</v>
      </c>
      <c r="D9">
        <v>69</v>
      </c>
      <c r="E9">
        <v>6</v>
      </c>
      <c r="F9">
        <v>10</v>
      </c>
      <c r="G9">
        <v>12</v>
      </c>
      <c r="I9" s="1">
        <f>DATE(2025,F9,G9)</f>
        <v>45942</v>
      </c>
      <c r="L9">
        <f t="shared" si="1"/>
        <v>353</v>
      </c>
      <c r="M9">
        <f t="shared" si="0"/>
        <v>66.920547945205485</v>
      </c>
      <c r="N9">
        <v>1005</v>
      </c>
      <c r="O9">
        <f t="shared" si="2"/>
        <v>1071.9205479452055</v>
      </c>
    </row>
    <row r="10" spans="1:15" x14ac:dyDescent="0.55000000000000004">
      <c r="A10" s="2" t="s">
        <v>17</v>
      </c>
      <c r="B10">
        <v>9</v>
      </c>
      <c r="C10" t="s">
        <v>0</v>
      </c>
      <c r="D10">
        <v>64</v>
      </c>
      <c r="E10">
        <v>1</v>
      </c>
      <c r="F10">
        <v>10</v>
      </c>
      <c r="G10">
        <v>1</v>
      </c>
      <c r="I10" s="1">
        <f>DATE(2025,F10,G10)</f>
        <v>45931</v>
      </c>
      <c r="L10">
        <f t="shared" si="1"/>
        <v>364</v>
      </c>
      <c r="M10">
        <f t="shared" si="0"/>
        <v>64</v>
      </c>
      <c r="N10">
        <v>1004</v>
      </c>
      <c r="O10">
        <f t="shared" si="2"/>
        <v>1068</v>
      </c>
    </row>
    <row r="11" spans="1:15" x14ac:dyDescent="0.55000000000000004">
      <c r="A11" s="2" t="s">
        <v>18</v>
      </c>
      <c r="B11">
        <v>10</v>
      </c>
      <c r="C11" t="s">
        <v>0</v>
      </c>
      <c r="D11">
        <v>78</v>
      </c>
      <c r="E11">
        <v>15</v>
      </c>
      <c r="F11">
        <v>3</v>
      </c>
      <c r="G11">
        <v>1</v>
      </c>
      <c r="I11" s="1">
        <f>DATE(2026,F11,G11)</f>
        <v>46082</v>
      </c>
      <c r="L11">
        <f t="shared" si="1"/>
        <v>213</v>
      </c>
      <c r="M11">
        <f t="shared" si="0"/>
        <v>45.731506849315068</v>
      </c>
      <c r="N11">
        <v>985</v>
      </c>
      <c r="O11">
        <f t="shared" si="2"/>
        <v>1030.7315068493151</v>
      </c>
    </row>
    <row r="12" spans="1:15" x14ac:dyDescent="0.55000000000000004">
      <c r="A12" s="2" t="s">
        <v>19</v>
      </c>
      <c r="B12">
        <v>11</v>
      </c>
      <c r="C12" t="s">
        <v>2</v>
      </c>
      <c r="D12">
        <v>63</v>
      </c>
      <c r="E12">
        <v>0</v>
      </c>
      <c r="F12">
        <v>11</v>
      </c>
      <c r="G12">
        <v>1</v>
      </c>
      <c r="I12" s="1">
        <f t="shared" ref="I12:I36" si="3">DATE(2025,F12,G12)</f>
        <v>45962</v>
      </c>
      <c r="L12">
        <f t="shared" si="1"/>
        <v>333</v>
      </c>
      <c r="M12">
        <f t="shared" si="0"/>
        <v>57.649315068493152</v>
      </c>
      <c r="N12">
        <v>1078</v>
      </c>
      <c r="O12">
        <f t="shared" si="2"/>
        <v>1135.6493150684933</v>
      </c>
    </row>
    <row r="13" spans="1:15" x14ac:dyDescent="0.55000000000000004">
      <c r="A13" s="2" t="s">
        <v>20</v>
      </c>
      <c r="B13">
        <v>12</v>
      </c>
      <c r="C13" t="s">
        <v>2</v>
      </c>
      <c r="D13">
        <v>64</v>
      </c>
      <c r="E13">
        <v>1</v>
      </c>
      <c r="F13">
        <v>10</v>
      </c>
      <c r="G13">
        <v>3</v>
      </c>
      <c r="I13" s="1">
        <f t="shared" si="3"/>
        <v>45933</v>
      </c>
      <c r="L13">
        <f t="shared" si="1"/>
        <v>362</v>
      </c>
      <c r="M13">
        <f t="shared" si="0"/>
        <v>63.649315068493152</v>
      </c>
      <c r="N13">
        <v>1076</v>
      </c>
      <c r="O13">
        <f t="shared" si="2"/>
        <v>1139.6493150684933</v>
      </c>
    </row>
    <row r="14" spans="1:15" x14ac:dyDescent="0.55000000000000004">
      <c r="A14" s="2" t="s">
        <v>21</v>
      </c>
      <c r="B14">
        <v>13</v>
      </c>
      <c r="C14" t="s">
        <v>2</v>
      </c>
      <c r="D14">
        <v>63</v>
      </c>
      <c r="E14">
        <v>0</v>
      </c>
      <c r="F14">
        <v>10</v>
      </c>
      <c r="G14">
        <v>3</v>
      </c>
      <c r="I14" s="1">
        <f t="shared" si="3"/>
        <v>45933</v>
      </c>
      <c r="L14">
        <f t="shared" si="1"/>
        <v>362</v>
      </c>
      <c r="M14">
        <f t="shared" si="0"/>
        <v>62.654794520547945</v>
      </c>
      <c r="N14">
        <v>1163</v>
      </c>
      <c r="O14">
        <f t="shared" si="2"/>
        <v>1225.654794520548</v>
      </c>
    </row>
    <row r="15" spans="1:15" x14ac:dyDescent="0.55000000000000004">
      <c r="A15" s="2" t="s">
        <v>22</v>
      </c>
      <c r="B15">
        <v>14</v>
      </c>
      <c r="C15" t="s">
        <v>2</v>
      </c>
      <c r="D15">
        <v>63</v>
      </c>
      <c r="E15">
        <v>0</v>
      </c>
      <c r="F15">
        <v>10</v>
      </c>
      <c r="G15">
        <v>4</v>
      </c>
      <c r="I15" s="1">
        <f t="shared" si="3"/>
        <v>45934</v>
      </c>
      <c r="L15">
        <f t="shared" si="1"/>
        <v>361</v>
      </c>
      <c r="M15">
        <f t="shared" si="0"/>
        <v>62.482191780821921</v>
      </c>
      <c r="N15">
        <v>1162</v>
      </c>
      <c r="O15">
        <f t="shared" si="2"/>
        <v>1224.4821917808219</v>
      </c>
    </row>
    <row r="16" spans="1:15" x14ac:dyDescent="0.55000000000000004">
      <c r="A16" s="2" t="s">
        <v>23</v>
      </c>
      <c r="B16">
        <v>15</v>
      </c>
      <c r="C16" t="s">
        <v>0</v>
      </c>
      <c r="D16">
        <v>65</v>
      </c>
      <c r="E16">
        <v>2</v>
      </c>
      <c r="F16">
        <v>10</v>
      </c>
      <c r="G16">
        <v>2</v>
      </c>
      <c r="I16" s="1">
        <f t="shared" si="3"/>
        <v>45932</v>
      </c>
      <c r="L16">
        <f t="shared" si="1"/>
        <v>363</v>
      </c>
      <c r="M16">
        <f t="shared" si="0"/>
        <v>64.821917808219183</v>
      </c>
      <c r="N16">
        <v>985</v>
      </c>
      <c r="O16">
        <f t="shared" si="2"/>
        <v>1049.8219178082193</v>
      </c>
    </row>
    <row r="17" spans="1:15" x14ac:dyDescent="0.55000000000000004">
      <c r="A17" s="2" t="s">
        <v>24</v>
      </c>
      <c r="B17">
        <v>16</v>
      </c>
      <c r="C17" t="s">
        <v>0</v>
      </c>
      <c r="D17">
        <v>64</v>
      </c>
      <c r="E17">
        <v>1</v>
      </c>
      <c r="F17">
        <v>10</v>
      </c>
      <c r="G17">
        <v>12</v>
      </c>
      <c r="I17" s="1">
        <f t="shared" si="3"/>
        <v>45942</v>
      </c>
      <c r="L17">
        <f t="shared" si="1"/>
        <v>353</v>
      </c>
      <c r="M17">
        <f t="shared" si="0"/>
        <v>62.07123287671233</v>
      </c>
      <c r="N17">
        <v>998</v>
      </c>
      <c r="O17">
        <f t="shared" si="2"/>
        <v>1060.0712328767124</v>
      </c>
    </row>
    <row r="18" spans="1:15" x14ac:dyDescent="0.55000000000000004">
      <c r="A18" s="2" t="s">
        <v>25</v>
      </c>
      <c r="B18">
        <v>17</v>
      </c>
      <c r="C18" t="s">
        <v>0</v>
      </c>
      <c r="D18">
        <v>70</v>
      </c>
      <c r="E18">
        <v>7</v>
      </c>
      <c r="F18">
        <v>10</v>
      </c>
      <c r="G18">
        <v>8</v>
      </c>
      <c r="I18" s="1">
        <f t="shared" si="3"/>
        <v>45938</v>
      </c>
      <c r="L18">
        <f t="shared" si="1"/>
        <v>357</v>
      </c>
      <c r="M18">
        <f t="shared" si="0"/>
        <v>68.657534246575338</v>
      </c>
      <c r="N18">
        <v>984</v>
      </c>
      <c r="O18">
        <f t="shared" si="2"/>
        <v>1052.6575342465753</v>
      </c>
    </row>
    <row r="19" spans="1:15" x14ac:dyDescent="0.55000000000000004">
      <c r="A19" s="2" t="s">
        <v>26</v>
      </c>
      <c r="B19">
        <v>18</v>
      </c>
      <c r="C19" t="s">
        <v>0</v>
      </c>
      <c r="D19">
        <v>69</v>
      </c>
      <c r="E19">
        <v>6</v>
      </c>
      <c r="F19">
        <v>10</v>
      </c>
      <c r="G19">
        <v>8</v>
      </c>
      <c r="I19" s="1">
        <f t="shared" si="3"/>
        <v>45938</v>
      </c>
      <c r="L19">
        <f t="shared" si="1"/>
        <v>357</v>
      </c>
      <c r="M19">
        <f t="shared" si="0"/>
        <v>67.676712328767124</v>
      </c>
      <c r="N19">
        <v>984</v>
      </c>
      <c r="O19">
        <f t="shared" si="2"/>
        <v>1051.6767123287671</v>
      </c>
    </row>
    <row r="20" spans="1:15" x14ac:dyDescent="0.55000000000000004">
      <c r="A20" s="2" t="s">
        <v>27</v>
      </c>
      <c r="B20">
        <v>19</v>
      </c>
      <c r="C20" t="s">
        <v>0</v>
      </c>
      <c r="D20">
        <v>64</v>
      </c>
      <c r="E20">
        <v>1</v>
      </c>
      <c r="F20">
        <v>12</v>
      </c>
      <c r="G20">
        <v>1</v>
      </c>
      <c r="I20" s="1">
        <f t="shared" si="3"/>
        <v>45992</v>
      </c>
      <c r="L20">
        <f t="shared" si="1"/>
        <v>303</v>
      </c>
      <c r="M20">
        <f t="shared" si="0"/>
        <v>53.304109589041097</v>
      </c>
      <c r="N20">
        <v>988</v>
      </c>
      <c r="O20">
        <f t="shared" si="2"/>
        <v>1041.304109589041</v>
      </c>
    </row>
    <row r="21" spans="1:15" x14ac:dyDescent="0.55000000000000004">
      <c r="A21" s="2" t="s">
        <v>28</v>
      </c>
      <c r="B21">
        <v>20</v>
      </c>
      <c r="C21" t="s">
        <v>0</v>
      </c>
      <c r="D21">
        <v>63</v>
      </c>
      <c r="E21">
        <v>0</v>
      </c>
      <c r="F21">
        <v>10</v>
      </c>
      <c r="G21">
        <v>3</v>
      </c>
      <c r="I21" s="1">
        <f t="shared" si="3"/>
        <v>45933</v>
      </c>
      <c r="L21">
        <f t="shared" si="1"/>
        <v>362</v>
      </c>
      <c r="M21">
        <f t="shared" si="0"/>
        <v>62.654794520547945</v>
      </c>
      <c r="N21">
        <v>998</v>
      </c>
      <c r="O21">
        <f t="shared" si="2"/>
        <v>1060.654794520548</v>
      </c>
    </row>
    <row r="22" spans="1:15" x14ac:dyDescent="0.55000000000000004">
      <c r="A22" s="2" t="s">
        <v>29</v>
      </c>
      <c r="B22">
        <v>21</v>
      </c>
      <c r="C22" t="s">
        <v>0</v>
      </c>
      <c r="D22">
        <v>64</v>
      </c>
      <c r="E22">
        <v>1</v>
      </c>
      <c r="F22">
        <v>10</v>
      </c>
      <c r="G22">
        <v>18</v>
      </c>
      <c r="I22" s="1">
        <f t="shared" si="3"/>
        <v>45948</v>
      </c>
      <c r="L22">
        <f t="shared" si="1"/>
        <v>347</v>
      </c>
      <c r="M22">
        <f t="shared" si="0"/>
        <v>61.019178082191779</v>
      </c>
      <c r="N22">
        <v>1001</v>
      </c>
      <c r="O22">
        <f t="shared" si="2"/>
        <v>1062.0191780821917</v>
      </c>
    </row>
    <row r="23" spans="1:15" x14ac:dyDescent="0.55000000000000004">
      <c r="A23" s="2" t="s">
        <v>30</v>
      </c>
      <c r="B23">
        <v>22</v>
      </c>
      <c r="C23" t="s">
        <v>0</v>
      </c>
      <c r="D23">
        <v>63</v>
      </c>
      <c r="E23">
        <v>0</v>
      </c>
      <c r="F23">
        <v>11</v>
      </c>
      <c r="G23">
        <v>1</v>
      </c>
      <c r="I23" s="1">
        <f t="shared" si="3"/>
        <v>45962</v>
      </c>
      <c r="L23">
        <f t="shared" si="1"/>
        <v>333</v>
      </c>
      <c r="M23">
        <f t="shared" si="0"/>
        <v>57.649315068493152</v>
      </c>
      <c r="N23">
        <v>1034</v>
      </c>
      <c r="O23">
        <f t="shared" si="2"/>
        <v>1091.6493150684933</v>
      </c>
    </row>
    <row r="24" spans="1:15" x14ac:dyDescent="0.55000000000000004">
      <c r="A24" s="2" t="s">
        <v>31</v>
      </c>
      <c r="B24">
        <v>23</v>
      </c>
      <c r="C24" t="s">
        <v>2</v>
      </c>
      <c r="D24">
        <v>63</v>
      </c>
      <c r="E24">
        <v>0</v>
      </c>
      <c r="F24">
        <v>10</v>
      </c>
      <c r="G24">
        <v>18</v>
      </c>
      <c r="I24" s="1">
        <f t="shared" si="3"/>
        <v>45948</v>
      </c>
      <c r="L24">
        <f t="shared" si="1"/>
        <v>347</v>
      </c>
      <c r="M24">
        <f t="shared" si="0"/>
        <v>60.065753424657537</v>
      </c>
      <c r="N24">
        <v>1077</v>
      </c>
      <c r="O24">
        <f t="shared" si="2"/>
        <v>1137.0657534246575</v>
      </c>
    </row>
    <row r="25" spans="1:15" x14ac:dyDescent="0.55000000000000004">
      <c r="A25" s="2" t="s">
        <v>32</v>
      </c>
      <c r="B25">
        <v>24</v>
      </c>
      <c r="C25" t="s">
        <v>0</v>
      </c>
      <c r="D25">
        <v>64</v>
      </c>
      <c r="E25">
        <v>1</v>
      </c>
      <c r="F25">
        <v>11</v>
      </c>
      <c r="G25">
        <v>21</v>
      </c>
      <c r="I25" s="1">
        <f t="shared" si="3"/>
        <v>45982</v>
      </c>
      <c r="L25">
        <f t="shared" si="1"/>
        <v>313</v>
      </c>
      <c r="M25">
        <f t="shared" si="0"/>
        <v>55.057534246575344</v>
      </c>
      <c r="N25">
        <v>1023</v>
      </c>
      <c r="O25">
        <f t="shared" si="2"/>
        <v>1078.0575342465754</v>
      </c>
    </row>
    <row r="26" spans="1:15" x14ac:dyDescent="0.55000000000000004">
      <c r="A26" s="2" t="s">
        <v>33</v>
      </c>
      <c r="B26">
        <v>25</v>
      </c>
      <c r="C26" t="s">
        <v>0</v>
      </c>
      <c r="D26">
        <v>63</v>
      </c>
      <c r="E26">
        <v>0</v>
      </c>
      <c r="F26">
        <v>10</v>
      </c>
      <c r="G26">
        <v>5</v>
      </c>
      <c r="I26" s="1">
        <f t="shared" si="3"/>
        <v>45935</v>
      </c>
      <c r="L26">
        <f t="shared" si="1"/>
        <v>360</v>
      </c>
      <c r="M26">
        <f t="shared" si="0"/>
        <v>62.30958904109589</v>
      </c>
      <c r="N26">
        <v>1017</v>
      </c>
      <c r="O26">
        <f t="shared" si="2"/>
        <v>1079.3095890410959</v>
      </c>
    </row>
    <row r="27" spans="1:15" x14ac:dyDescent="0.55000000000000004">
      <c r="A27" s="2" t="s">
        <v>34</v>
      </c>
      <c r="B27">
        <v>26</v>
      </c>
      <c r="C27" t="s">
        <v>0</v>
      </c>
      <c r="D27">
        <v>64</v>
      </c>
      <c r="E27">
        <v>1</v>
      </c>
      <c r="F27">
        <v>11</v>
      </c>
      <c r="G27">
        <v>21</v>
      </c>
      <c r="I27" s="1">
        <f t="shared" si="3"/>
        <v>45982</v>
      </c>
      <c r="L27">
        <f t="shared" si="1"/>
        <v>313</v>
      </c>
      <c r="M27">
        <f t="shared" si="0"/>
        <v>55.057534246575344</v>
      </c>
      <c r="N27">
        <v>1058</v>
      </c>
      <c r="O27">
        <f t="shared" si="2"/>
        <v>1113.0575342465754</v>
      </c>
    </row>
    <row r="28" spans="1:15" x14ac:dyDescent="0.55000000000000004">
      <c r="A28" s="2" t="s">
        <v>35</v>
      </c>
      <c r="B28">
        <v>27</v>
      </c>
      <c r="C28" t="s">
        <v>2</v>
      </c>
      <c r="D28">
        <v>63</v>
      </c>
      <c r="E28">
        <v>0</v>
      </c>
      <c r="F28">
        <v>10</v>
      </c>
      <c r="G28">
        <v>16</v>
      </c>
      <c r="I28" s="1">
        <f t="shared" si="3"/>
        <v>45946</v>
      </c>
      <c r="L28">
        <f t="shared" si="1"/>
        <v>349</v>
      </c>
      <c r="M28">
        <f t="shared" si="0"/>
        <v>60.410958904109592</v>
      </c>
      <c r="N28">
        <v>1114</v>
      </c>
      <c r="O28">
        <f t="shared" si="2"/>
        <v>1174.4109589041095</v>
      </c>
    </row>
    <row r="29" spans="1:15" x14ac:dyDescent="0.55000000000000004">
      <c r="A29" s="2" t="s">
        <v>36</v>
      </c>
      <c r="B29">
        <v>28</v>
      </c>
      <c r="C29" t="s">
        <v>0</v>
      </c>
      <c r="D29">
        <v>64</v>
      </c>
      <c r="E29">
        <v>1</v>
      </c>
      <c r="F29">
        <v>10</v>
      </c>
      <c r="G29">
        <v>4</v>
      </c>
      <c r="I29" s="1">
        <f t="shared" si="3"/>
        <v>45934</v>
      </c>
      <c r="L29">
        <f t="shared" si="1"/>
        <v>361</v>
      </c>
      <c r="M29">
        <f t="shared" si="0"/>
        <v>63.473972602739728</v>
      </c>
      <c r="N29">
        <v>1052</v>
      </c>
      <c r="O29">
        <f t="shared" si="2"/>
        <v>1115.4739726027397</v>
      </c>
    </row>
    <row r="30" spans="1:15" x14ac:dyDescent="0.55000000000000004">
      <c r="A30" s="2" t="s">
        <v>37</v>
      </c>
      <c r="B30">
        <v>29</v>
      </c>
      <c r="C30" t="s">
        <v>0</v>
      </c>
      <c r="D30">
        <v>65</v>
      </c>
      <c r="E30">
        <v>2</v>
      </c>
      <c r="F30">
        <v>11</v>
      </c>
      <c r="G30">
        <v>16</v>
      </c>
      <c r="I30" s="1">
        <f t="shared" si="3"/>
        <v>45977</v>
      </c>
      <c r="L30">
        <f t="shared" si="1"/>
        <v>318</v>
      </c>
      <c r="M30">
        <f t="shared" si="0"/>
        <v>56.80821917808219</v>
      </c>
      <c r="N30">
        <v>986</v>
      </c>
      <c r="O30">
        <f t="shared" si="2"/>
        <v>1042.8082191780823</v>
      </c>
    </row>
    <row r="31" spans="1:15" x14ac:dyDescent="0.55000000000000004">
      <c r="A31" s="2" t="s">
        <v>38</v>
      </c>
      <c r="B31">
        <v>30</v>
      </c>
      <c r="C31" t="s">
        <v>0</v>
      </c>
      <c r="D31">
        <v>65</v>
      </c>
      <c r="E31">
        <v>2</v>
      </c>
      <c r="F31">
        <v>11</v>
      </c>
      <c r="G31">
        <v>1</v>
      </c>
      <c r="I31" s="1">
        <f t="shared" si="3"/>
        <v>45962</v>
      </c>
      <c r="L31">
        <f t="shared" si="1"/>
        <v>333</v>
      </c>
      <c r="M31">
        <f t="shared" si="0"/>
        <v>59.479452054794521</v>
      </c>
      <c r="N31">
        <v>980</v>
      </c>
      <c r="O31">
        <f t="shared" si="2"/>
        <v>1039.4794520547946</v>
      </c>
    </row>
    <row r="32" spans="1:15" x14ac:dyDescent="0.55000000000000004">
      <c r="A32" s="2" t="s">
        <v>39</v>
      </c>
      <c r="B32">
        <v>31</v>
      </c>
      <c r="C32" t="s">
        <v>1</v>
      </c>
      <c r="D32">
        <v>73</v>
      </c>
      <c r="E32">
        <v>9</v>
      </c>
      <c r="F32">
        <v>10</v>
      </c>
      <c r="G32">
        <v>4</v>
      </c>
      <c r="I32" s="1">
        <f t="shared" si="3"/>
        <v>45934</v>
      </c>
      <c r="L32">
        <f t="shared" si="1"/>
        <v>361</v>
      </c>
      <c r="M32">
        <f t="shared" si="0"/>
        <v>72.400000000000006</v>
      </c>
      <c r="N32">
        <v>957</v>
      </c>
      <c r="O32">
        <f t="shared" si="2"/>
        <v>1029.4000000000001</v>
      </c>
    </row>
    <row r="33" spans="1:15" x14ac:dyDescent="0.55000000000000004">
      <c r="A33" s="2" t="s">
        <v>40</v>
      </c>
      <c r="B33">
        <v>32</v>
      </c>
      <c r="C33" t="s">
        <v>0</v>
      </c>
      <c r="D33">
        <v>71</v>
      </c>
      <c r="E33">
        <v>8</v>
      </c>
      <c r="F33">
        <v>11</v>
      </c>
      <c r="G33">
        <v>17</v>
      </c>
      <c r="I33" s="1">
        <f t="shared" si="3"/>
        <v>45978</v>
      </c>
      <c r="L33">
        <f t="shared" si="1"/>
        <v>317</v>
      </c>
      <c r="M33">
        <f t="shared" si="0"/>
        <v>61.857534246575341</v>
      </c>
      <c r="N33">
        <v>962</v>
      </c>
      <c r="O33">
        <f t="shared" si="2"/>
        <v>1023.8575342465754</v>
      </c>
    </row>
    <row r="34" spans="1:15" x14ac:dyDescent="0.55000000000000004">
      <c r="A34" s="2" t="s">
        <v>41</v>
      </c>
      <c r="B34">
        <v>33</v>
      </c>
      <c r="C34" t="s">
        <v>0</v>
      </c>
      <c r="D34">
        <v>65</v>
      </c>
      <c r="E34">
        <v>2</v>
      </c>
      <c r="F34">
        <v>12</v>
      </c>
      <c r="G34">
        <v>1</v>
      </c>
      <c r="I34" s="1">
        <f t="shared" si="3"/>
        <v>45992</v>
      </c>
      <c r="L34">
        <f t="shared" si="1"/>
        <v>303</v>
      </c>
      <c r="M34">
        <f t="shared" si="0"/>
        <v>54.136986301369866</v>
      </c>
      <c r="N34">
        <v>982</v>
      </c>
      <c r="O34">
        <f t="shared" si="2"/>
        <v>1036.1369863013699</v>
      </c>
    </row>
    <row r="35" spans="1:15" x14ac:dyDescent="0.55000000000000004">
      <c r="A35" s="2" t="s">
        <v>42</v>
      </c>
      <c r="B35">
        <v>34</v>
      </c>
      <c r="C35" t="s">
        <v>0</v>
      </c>
      <c r="D35">
        <v>65</v>
      </c>
      <c r="E35">
        <v>2</v>
      </c>
      <c r="F35">
        <v>11</v>
      </c>
      <c r="G35">
        <v>1</v>
      </c>
      <c r="I35" s="1">
        <f t="shared" si="3"/>
        <v>45962</v>
      </c>
      <c r="L35">
        <f t="shared" si="1"/>
        <v>333</v>
      </c>
      <c r="M35">
        <f t="shared" si="0"/>
        <v>59.479452054794521</v>
      </c>
      <c r="N35">
        <v>1020</v>
      </c>
      <c r="O35">
        <f t="shared" si="2"/>
        <v>1079.4794520547946</v>
      </c>
    </row>
    <row r="36" spans="1:15" x14ac:dyDescent="0.55000000000000004">
      <c r="A36" s="2" t="s">
        <v>43</v>
      </c>
      <c r="B36">
        <v>35</v>
      </c>
      <c r="C36" t="s">
        <v>0</v>
      </c>
      <c r="D36">
        <v>64</v>
      </c>
      <c r="E36">
        <v>1</v>
      </c>
      <c r="F36">
        <v>10</v>
      </c>
      <c r="G36">
        <v>16</v>
      </c>
      <c r="I36" s="1">
        <f t="shared" si="3"/>
        <v>45946</v>
      </c>
      <c r="L36">
        <f t="shared" si="1"/>
        <v>349</v>
      </c>
      <c r="M36">
        <f t="shared" si="0"/>
        <v>61.369863013698627</v>
      </c>
      <c r="N36">
        <v>979</v>
      </c>
      <c r="O36">
        <f t="shared" si="2"/>
        <v>1040.3698630136987</v>
      </c>
    </row>
    <row r="37" spans="1:15" x14ac:dyDescent="0.55000000000000004">
      <c r="A37" s="2" t="s">
        <v>44</v>
      </c>
      <c r="B37">
        <v>36</v>
      </c>
      <c r="C37" t="s">
        <v>0</v>
      </c>
      <c r="D37">
        <v>66</v>
      </c>
      <c r="E37">
        <v>3</v>
      </c>
      <c r="F37">
        <v>1</v>
      </c>
      <c r="G37">
        <v>1</v>
      </c>
      <c r="I37" s="1">
        <f>DATE(2026,F37,G37)</f>
        <v>46023</v>
      </c>
      <c r="L37">
        <f t="shared" si="1"/>
        <v>272</v>
      </c>
      <c r="M37">
        <f t="shared" si="0"/>
        <v>49.364383561643834</v>
      </c>
      <c r="N37">
        <v>980</v>
      </c>
      <c r="O37">
        <f t="shared" si="2"/>
        <v>1029.3643835616438</v>
      </c>
    </row>
    <row r="38" spans="1:15" x14ac:dyDescent="0.55000000000000004">
      <c r="A38" s="2" t="s">
        <v>45</v>
      </c>
      <c r="B38">
        <v>37</v>
      </c>
      <c r="C38" t="s">
        <v>0</v>
      </c>
      <c r="D38">
        <v>66</v>
      </c>
      <c r="E38">
        <v>3</v>
      </c>
      <c r="F38">
        <v>10</v>
      </c>
      <c r="G38">
        <v>18</v>
      </c>
      <c r="I38" s="1">
        <f t="shared" ref="I38:I43" si="4">DATE(2025,F38,G38)</f>
        <v>45948</v>
      </c>
      <c r="L38">
        <f t="shared" si="1"/>
        <v>347</v>
      </c>
      <c r="M38">
        <f t="shared" si="0"/>
        <v>62.926027397260277</v>
      </c>
      <c r="N38">
        <v>970</v>
      </c>
      <c r="O38">
        <f t="shared" si="2"/>
        <v>1032.9260273972602</v>
      </c>
    </row>
    <row r="39" spans="1:15" x14ac:dyDescent="0.55000000000000004">
      <c r="A39" s="2" t="s">
        <v>46</v>
      </c>
      <c r="B39">
        <v>38</v>
      </c>
      <c r="C39" t="s">
        <v>0</v>
      </c>
      <c r="D39">
        <v>77</v>
      </c>
      <c r="E39">
        <v>14</v>
      </c>
      <c r="F39">
        <v>12</v>
      </c>
      <c r="G39">
        <v>1</v>
      </c>
      <c r="I39" s="1">
        <f t="shared" si="4"/>
        <v>45992</v>
      </c>
      <c r="L39">
        <f t="shared" si="1"/>
        <v>303</v>
      </c>
      <c r="M39">
        <f t="shared" si="0"/>
        <v>64.131506849315073</v>
      </c>
      <c r="N39">
        <v>956</v>
      </c>
      <c r="O39">
        <f t="shared" si="2"/>
        <v>1020.1315068493151</v>
      </c>
    </row>
    <row r="40" spans="1:15" x14ac:dyDescent="0.55000000000000004">
      <c r="A40" s="2" t="s">
        <v>47</v>
      </c>
      <c r="B40">
        <v>39</v>
      </c>
      <c r="C40" t="s">
        <v>1</v>
      </c>
      <c r="D40">
        <v>71</v>
      </c>
      <c r="E40">
        <v>7</v>
      </c>
      <c r="F40">
        <v>12</v>
      </c>
      <c r="G40">
        <v>1</v>
      </c>
      <c r="I40" s="1">
        <f t="shared" si="4"/>
        <v>45992</v>
      </c>
      <c r="L40">
        <f t="shared" si="1"/>
        <v>303</v>
      </c>
      <c r="M40">
        <f t="shared" si="0"/>
        <v>59.134246575342466</v>
      </c>
      <c r="N40">
        <v>952</v>
      </c>
      <c r="O40">
        <f t="shared" si="2"/>
        <v>1011.1342465753424</v>
      </c>
    </row>
    <row r="41" spans="1:15" x14ac:dyDescent="0.55000000000000004">
      <c r="A41" s="2" t="s">
        <v>48</v>
      </c>
      <c r="B41">
        <v>40</v>
      </c>
      <c r="C41" t="s">
        <v>0</v>
      </c>
      <c r="D41">
        <v>65</v>
      </c>
      <c r="E41">
        <v>2</v>
      </c>
      <c r="F41">
        <v>11</v>
      </c>
      <c r="G41">
        <v>16</v>
      </c>
      <c r="I41" s="1">
        <f t="shared" si="4"/>
        <v>45977</v>
      </c>
      <c r="L41">
        <f t="shared" si="1"/>
        <v>318</v>
      </c>
      <c r="M41">
        <f t="shared" si="0"/>
        <v>56.80821917808219</v>
      </c>
      <c r="N41">
        <v>992</v>
      </c>
      <c r="O41">
        <f t="shared" si="2"/>
        <v>1048.8082191780823</v>
      </c>
    </row>
    <row r="42" spans="1:15" x14ac:dyDescent="0.55000000000000004">
      <c r="A42" s="2" t="s">
        <v>49</v>
      </c>
      <c r="B42">
        <v>41</v>
      </c>
      <c r="C42" t="s">
        <v>1</v>
      </c>
      <c r="D42">
        <v>74</v>
      </c>
      <c r="E42">
        <v>10</v>
      </c>
      <c r="F42">
        <v>11</v>
      </c>
      <c r="G42">
        <v>21</v>
      </c>
      <c r="I42" s="1">
        <f t="shared" si="4"/>
        <v>45982</v>
      </c>
      <c r="L42">
        <f t="shared" si="1"/>
        <v>313</v>
      </c>
      <c r="M42">
        <f t="shared" si="0"/>
        <v>63.660273972602738</v>
      </c>
      <c r="N42">
        <v>956</v>
      </c>
      <c r="O42">
        <f t="shared" si="2"/>
        <v>1019.6602739726027</v>
      </c>
    </row>
    <row r="43" spans="1:15" x14ac:dyDescent="0.55000000000000004">
      <c r="A43" s="2" t="s">
        <v>50</v>
      </c>
      <c r="B43">
        <v>42</v>
      </c>
      <c r="C43" t="s">
        <v>1</v>
      </c>
      <c r="D43">
        <v>78</v>
      </c>
      <c r="E43">
        <v>14</v>
      </c>
      <c r="F43">
        <v>12</v>
      </c>
      <c r="G43">
        <v>1</v>
      </c>
      <c r="I43" s="1">
        <f t="shared" si="4"/>
        <v>45992</v>
      </c>
      <c r="L43">
        <f t="shared" si="1"/>
        <v>303</v>
      </c>
      <c r="M43">
        <f t="shared" si="0"/>
        <v>64.964383561643842</v>
      </c>
      <c r="N43">
        <v>953</v>
      </c>
      <c r="O43">
        <f t="shared" si="2"/>
        <v>1017.9643835616439</v>
      </c>
    </row>
    <row r="44" spans="1:15" x14ac:dyDescent="0.55000000000000004">
      <c r="A44" s="2" t="s">
        <v>51</v>
      </c>
      <c r="B44">
        <v>43</v>
      </c>
      <c r="C44" t="s">
        <v>1</v>
      </c>
      <c r="D44">
        <v>82</v>
      </c>
      <c r="E44">
        <v>18</v>
      </c>
      <c r="F44">
        <v>1</v>
      </c>
      <c r="G44">
        <v>1</v>
      </c>
      <c r="I44" s="1">
        <f>DATE(2026,F44,G44)</f>
        <v>46023</v>
      </c>
      <c r="L44">
        <f t="shared" si="1"/>
        <v>272</v>
      </c>
      <c r="M44">
        <f t="shared" si="0"/>
        <v>61.331506849315069</v>
      </c>
      <c r="N44">
        <v>952</v>
      </c>
      <c r="O44">
        <f t="shared" si="2"/>
        <v>1013.331506849315</v>
      </c>
    </row>
    <row r="45" spans="1:15" x14ac:dyDescent="0.55000000000000004">
      <c r="A45" s="2" t="s">
        <v>52</v>
      </c>
      <c r="B45">
        <v>44</v>
      </c>
      <c r="C45" t="s">
        <v>1</v>
      </c>
      <c r="D45">
        <v>81</v>
      </c>
      <c r="E45">
        <v>17</v>
      </c>
      <c r="F45">
        <v>1</v>
      </c>
      <c r="G45">
        <v>1</v>
      </c>
      <c r="I45" s="1">
        <f>DATE(2026,F45,G45)</f>
        <v>46023</v>
      </c>
      <c r="L45">
        <f t="shared" si="1"/>
        <v>272</v>
      </c>
      <c r="M45">
        <f t="shared" si="0"/>
        <v>60.583561643835615</v>
      </c>
      <c r="N45">
        <v>954</v>
      </c>
      <c r="O45">
        <f t="shared" si="2"/>
        <v>1014.5835616438357</v>
      </c>
    </row>
    <row r="46" spans="1:15" x14ac:dyDescent="0.55000000000000004">
      <c r="A46" s="2" t="s">
        <v>53</v>
      </c>
      <c r="B46">
        <v>45</v>
      </c>
      <c r="C46" t="s">
        <v>1</v>
      </c>
      <c r="D46">
        <v>71</v>
      </c>
      <c r="E46">
        <v>7</v>
      </c>
      <c r="F46">
        <v>11</v>
      </c>
      <c r="G46">
        <v>16</v>
      </c>
      <c r="I46" s="1">
        <f t="shared" ref="I46:I48" si="5">DATE(2025,F46,G46)</f>
        <v>45977</v>
      </c>
      <c r="L46">
        <f t="shared" si="1"/>
        <v>318</v>
      </c>
      <c r="M46">
        <f t="shared" si="0"/>
        <v>62.052054794520551</v>
      </c>
      <c r="N46">
        <v>952</v>
      </c>
      <c r="O46">
        <f t="shared" si="2"/>
        <v>1014.0520547945206</v>
      </c>
    </row>
    <row r="47" spans="1:15" x14ac:dyDescent="0.55000000000000004">
      <c r="A47" s="2" t="s">
        <v>54</v>
      </c>
      <c r="B47">
        <v>46</v>
      </c>
      <c r="C47" t="s">
        <v>1</v>
      </c>
      <c r="D47">
        <v>73</v>
      </c>
      <c r="E47">
        <v>9</v>
      </c>
      <c r="F47">
        <v>11</v>
      </c>
      <c r="G47">
        <v>1</v>
      </c>
      <c r="I47" s="1">
        <f t="shared" si="5"/>
        <v>45962</v>
      </c>
      <c r="L47">
        <f t="shared" si="1"/>
        <v>333</v>
      </c>
      <c r="M47">
        <f t="shared" si="0"/>
        <v>66.8</v>
      </c>
      <c r="N47">
        <v>953</v>
      </c>
      <c r="O47">
        <f t="shared" si="2"/>
        <v>1019.8</v>
      </c>
    </row>
    <row r="48" spans="1:15" x14ac:dyDescent="0.55000000000000004">
      <c r="A48" s="2" t="s">
        <v>55</v>
      </c>
      <c r="B48">
        <v>47</v>
      </c>
      <c r="C48" t="s">
        <v>1</v>
      </c>
      <c r="D48">
        <v>71</v>
      </c>
      <c r="E48">
        <v>7</v>
      </c>
      <c r="F48">
        <v>12</v>
      </c>
      <c r="G48">
        <v>1</v>
      </c>
      <c r="I48" s="1">
        <f t="shared" si="5"/>
        <v>45992</v>
      </c>
      <c r="L48">
        <f t="shared" si="1"/>
        <v>303</v>
      </c>
      <c r="M48">
        <f t="shared" si="0"/>
        <v>59.134246575342466</v>
      </c>
      <c r="N48">
        <v>952</v>
      </c>
      <c r="O48">
        <f t="shared" si="2"/>
        <v>1011.1342465753424</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EBF5B-9514-40E1-847D-99CA137ED372}">
  <dimension ref="A1:P12"/>
  <sheetViews>
    <sheetView workbookViewId="0">
      <selection activeCell="N13" sqref="N13"/>
    </sheetView>
  </sheetViews>
  <sheetFormatPr defaultRowHeight="18" x14ac:dyDescent="0.55000000000000004"/>
  <cols>
    <col min="1" max="1" width="13.9140625" customWidth="1"/>
    <col min="2" max="2" width="10" customWidth="1"/>
    <col min="3" max="3" width="10.75" customWidth="1"/>
    <col min="6" max="6" width="10.5" customWidth="1"/>
    <col min="11" max="11" width="14" customWidth="1"/>
    <col min="13" max="13" width="11.1640625" customWidth="1"/>
    <col min="14" max="14" width="11.9140625" customWidth="1"/>
  </cols>
  <sheetData>
    <row r="1" spans="1:16" x14ac:dyDescent="0.55000000000000004">
      <c r="A1" t="s">
        <v>60</v>
      </c>
    </row>
    <row r="2" spans="1:16" x14ac:dyDescent="0.55000000000000004">
      <c r="A2" t="s">
        <v>89</v>
      </c>
    </row>
    <row r="4" spans="1:16" x14ac:dyDescent="0.55000000000000004">
      <c r="A4" t="s">
        <v>69</v>
      </c>
    </row>
    <row r="6" spans="1:16" ht="36" x14ac:dyDescent="0.55000000000000004">
      <c r="A6" s="3" t="s">
        <v>70</v>
      </c>
      <c r="B6" s="3" t="s">
        <v>57</v>
      </c>
      <c r="C6" s="3" t="s">
        <v>8</v>
      </c>
      <c r="D6" s="3" t="s">
        <v>5</v>
      </c>
      <c r="E6" s="3" t="s">
        <v>6</v>
      </c>
      <c r="F6" s="3" t="s">
        <v>7</v>
      </c>
      <c r="G6" s="3" t="s">
        <v>3</v>
      </c>
      <c r="H6" s="3" t="s">
        <v>4</v>
      </c>
      <c r="I6" s="3"/>
      <c r="J6" s="3" t="s">
        <v>56</v>
      </c>
      <c r="K6" s="4"/>
      <c r="L6" s="3"/>
      <c r="M6" s="3" t="s">
        <v>58</v>
      </c>
      <c r="N6" s="3" t="s">
        <v>59</v>
      </c>
      <c r="O6" s="3" t="s">
        <v>72</v>
      </c>
      <c r="P6" s="3" t="s">
        <v>73</v>
      </c>
    </row>
    <row r="7" spans="1:16" ht="72" x14ac:dyDescent="0.55000000000000004">
      <c r="A7" s="5" t="s">
        <v>71</v>
      </c>
      <c r="B7" s="5" t="s">
        <v>61</v>
      </c>
      <c r="C7" s="5" t="s">
        <v>62</v>
      </c>
      <c r="D7" s="5" t="s">
        <v>63</v>
      </c>
      <c r="E7" s="5" t="s">
        <v>64</v>
      </c>
      <c r="F7" s="5" t="s">
        <v>65</v>
      </c>
      <c r="G7" s="5" t="s">
        <v>3</v>
      </c>
      <c r="H7" s="5" t="s">
        <v>4</v>
      </c>
      <c r="I7" s="5"/>
      <c r="J7" s="5" t="s">
        <v>66</v>
      </c>
      <c r="K7" s="5"/>
      <c r="L7" s="5"/>
      <c r="M7" s="5" t="s">
        <v>67</v>
      </c>
      <c r="N7" s="5" t="s">
        <v>68</v>
      </c>
      <c r="O7" s="5" t="s">
        <v>74</v>
      </c>
      <c r="P7" s="5" t="s">
        <v>75</v>
      </c>
    </row>
    <row r="9" spans="1:16" x14ac:dyDescent="0.55000000000000004">
      <c r="A9" t="s">
        <v>76</v>
      </c>
    </row>
    <row r="11" spans="1:16" ht="36" x14ac:dyDescent="0.55000000000000004">
      <c r="A11" s="3" t="s">
        <v>77</v>
      </c>
      <c r="B11" s="3" t="s">
        <v>57</v>
      </c>
      <c r="C11" s="3" t="s">
        <v>8</v>
      </c>
      <c r="D11" s="3" t="s">
        <v>5</v>
      </c>
      <c r="E11" s="3" t="s">
        <v>6</v>
      </c>
      <c r="F11" s="3" t="s">
        <v>7</v>
      </c>
      <c r="G11" s="3" t="s">
        <v>3</v>
      </c>
      <c r="H11" s="3" t="s">
        <v>4</v>
      </c>
      <c r="I11" s="3"/>
      <c r="J11" s="3" t="s">
        <v>56</v>
      </c>
      <c r="K11" s="4"/>
      <c r="L11" s="3"/>
      <c r="M11" s="3" t="s">
        <v>58</v>
      </c>
      <c r="N11" s="3" t="s">
        <v>59</v>
      </c>
      <c r="O11" s="3" t="s">
        <v>72</v>
      </c>
      <c r="P11" s="3" t="s">
        <v>73</v>
      </c>
    </row>
    <row r="12" spans="1:16" ht="144" x14ac:dyDescent="0.55000000000000004">
      <c r="A12" s="5" t="s">
        <v>78</v>
      </c>
      <c r="B12" s="5" t="s">
        <v>79</v>
      </c>
      <c r="C12" s="5" t="s">
        <v>80</v>
      </c>
      <c r="D12" s="5" t="s">
        <v>81</v>
      </c>
      <c r="E12" s="5" t="s">
        <v>82</v>
      </c>
      <c r="F12" s="5" t="s">
        <v>83</v>
      </c>
      <c r="G12" s="5" t="s">
        <v>84</v>
      </c>
      <c r="H12" s="5" t="s">
        <v>85</v>
      </c>
      <c r="I12" s="5"/>
      <c r="J12" s="5" t="s">
        <v>86</v>
      </c>
      <c r="K12" s="5"/>
      <c r="L12" s="5"/>
      <c r="M12" s="5" t="s">
        <v>87</v>
      </c>
      <c r="N12" s="5" t="s">
        <v>91</v>
      </c>
      <c r="O12" s="5" t="s">
        <v>88</v>
      </c>
      <c r="P12" s="5" t="s">
        <v>90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説明explanation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Yukiko Abe</dc:creator>
  <cp:lastModifiedBy>Yukiko Abe</cp:lastModifiedBy>
  <dcterms:created xsi:type="dcterms:W3CDTF">2023-08-18T01:58:27Z</dcterms:created>
  <dcterms:modified xsi:type="dcterms:W3CDTF">2025-10-26T23:02:43Z</dcterms:modified>
</cp:coreProperties>
</file>